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36c97ac8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fea2fb629244d6d"/>
    <x:sheet xmlns:r="http://schemas.openxmlformats.org/officeDocument/2006/relationships" name="Gantt Setup" sheetId="2" r:id="R6bfbb558d6e44cd0"/>
    <x:sheet xmlns:r="http://schemas.openxmlformats.org/officeDocument/2006/relationships" name="Task List" sheetId="3" r:id="R92adc099ee4b4768"/>
    <x:sheet xmlns:r="http://schemas.openxmlformats.org/officeDocument/2006/relationships" name="Weekly Gantt" sheetId="4" r:id="Reb21c4c5aea041e3"/>
    <x:sheet xmlns:r="http://schemas.openxmlformats.org/officeDocument/2006/relationships" name="Milestones" sheetId="5" r:id="R178ce67003ec4c08"/>
    <x:sheet xmlns:r="http://schemas.openxmlformats.org/officeDocument/2006/relationships" name="Start Here" sheetId="6" r:id="R6394b1e731e84b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d, yyyy"/>
    <x:numFmt numFmtId="201" formatCode="0%"/>
    <x:numFmt numFmtId="202" formatCode="0.0"/>
    <x:numFmt numFmtId="203" formatCode="mmm d"/>
    <x:numFmt numFmtId="204" formatCode=";;;"/>
    <x:numFmt numFmtId="205" formatCode="0"/>
  </x:numFmts>
  <x:fonts count="14">
    <x:font>
      <x:sz val="11"/>
      <x:name val="Carlito"/>
    </x:font>
    <x:font>
      <x:b/>
      <x:sz val="24"/>
      <x:color rgb="FF102A43"/>
      <x:name val="Aptos Display"/>
    </x:font>
    <x:font>
      <x:sz val="11"/>
      <x:color rgb="FF64748B"/>
      <x:name val="Aptos"/>
    </x:font>
    <x:font>
      <x:i/>
      <x:sz val="11"/>
      <x:color rgb="FF102A43"/>
      <x:name val="Aptos"/>
    </x:font>
    <x:font>
      <x:b/>
      <x:sz val="11"/>
      <x:color rgb="FFFFFFFF"/>
      <x:name val="Aptos"/>
    </x:font>
    <x:font>
      <x:b/>
      <x:sz val="11"/>
      <x:color rgb="FF102A43"/>
      <x:name val="Aptos"/>
    </x:font>
    <x:font>
      <x:sz val="11"/>
      <x:color rgb="FF1E293B"/>
      <x:name val="Aptos"/>
    </x:font>
    <x:font>
      <x:b/>
      <x:sz val="8"/>
      <x:color rgb="FFFFFFFF"/>
      <x:name val="Aptos"/>
    </x:font>
    <x:font>
      <x:sz val="11"/>
      <x:color rgb="FFFFFFFF"/>
      <x:name val="Aptos"/>
    </x:font>
    <x:font>
      <x:b/>
      <x:sz val="16"/>
      <x:color rgb="FF102A43"/>
      <x:name val="Aptos Display"/>
    </x:font>
    <x:font>
      <x:b/>
      <x:sz val="11"/>
      <x:color rgb="FF64748B"/>
      <x:name val="Aptos"/>
    </x:font>
    <x:font>
      <x:b/>
      <x:sz val="20"/>
      <x:color rgb="FF102A43"/>
      <x:name val="Aptos Display"/>
    </x:font>
    <x:font>
      <x:b/>
      <x:sz val="20"/>
      <x:color rgb="FFF28C28"/>
      <x:name val="Aptos Display"/>
    </x:font>
    <x:font>
      <x:b/>
      <x:sz val="11"/>
      <x:color rgb="FFF28C28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FFF1E4"/>
      </x:patternFill>
    </x:fill>
    <x:fill>
      <x:patternFill patternType="solid">
        <x:fgColor rgb="FF102A43"/>
      </x:patternFill>
    </x:fill>
    <x:fill>
      <x:patternFill patternType="solid">
        <x:fgColor rgb="FFEAF2FF"/>
      </x:patternFill>
    </x:fill>
    <x:fill>
      <x:patternFill patternType="solid">
        <x:fgColor rgb="FFFFF9F3"/>
      </x:patternFill>
    </x:fill>
    <x:fill>
      <x:patternFill patternType="solid">
        <x:fgColor rgb="FFF3F6FA"/>
      </x:patternFill>
    </x:fill>
    <x:fill>
      <x:patternFill patternType="solid">
        <x:fgColor rgb="FFFFFFFF"/>
      </x:patternFill>
    </x:fill>
    <x:fill>
      <x:patternFill patternType="solid">
        <x:fgColor rgb="FFF7F9FC"/>
      </x:patternFill>
    </x:fill>
    <x:fill>
      <x:patternFill patternType="solid">
        <x:fgColor rgb="FF2367D1"/>
      </x:patternFill>
    </x:fill>
    <x:fill>
      <x:patternFill patternType="solid">
        <x:fgColor rgb="FFBFD7F7"/>
      </x:patternFill>
    </x:fill>
    <x:fill>
      <x:patternFill patternType="solid">
        <x:fgColor rgb="FFF28C28"/>
      </x:patternFill>
    </x:fill>
  </x:fills>
  <x:borders count="13">
    <x:border/>
    <x:border>
      <x:left style="thin">
        <x:color rgb="FFF7C58F"/>
      </x:left>
      <x:right style="thin">
        <x:color rgb="FFF7C58F"/>
      </x:right>
      <x:top style="thin">
        <x:color rgb="FFF7C58F"/>
      </x:top>
      <x:bottom style="thin">
        <x:color rgb="FFF7C58F"/>
      </x:bottom>
    </x:border>
    <x:border>
      <x:left style="thin">
        <x:color rgb="FF102A43"/>
      </x:left>
      <x:right style="thin">
        <x:color rgb="FF102A43"/>
      </x:right>
      <x:top style="thin">
        <x:color rgb="FF102A43"/>
      </x:top>
      <x:bottom style="thin">
        <x:color rgb="FF102A43"/>
      </x:bottom>
    </x:border>
    <x:border>
      <x:left style="thin">
        <x:color rgb="FFDDE6F0"/>
      </x:left>
      <x:right style="thin">
        <x:color rgb="FFDDE6F0"/>
      </x:right>
      <x:top style="thin">
        <x:color rgb="FFDDE6F0"/>
      </x:top>
    </x:border>
    <x:border>
      <x:left style="thin">
        <x:color rgb="FFDDE6F0"/>
      </x:left>
      <x:right style="thin">
        <x:color rgb="FFDDE6F0"/>
      </x:right>
    </x:border>
    <x:border>
      <x:left style="thin">
        <x:color rgb="FFDDE6F0"/>
      </x:left>
      <x:right style="thin">
        <x:color rgb="FFDDE6F0"/>
      </x:right>
      <x:bottom style="thin">
        <x:color rgb="FFDDE6F0"/>
      </x:bottom>
    </x:border>
    <x:border>
      <x:left style="thin">
        <x:color rgb="FFDDE6F0"/>
      </x:left>
      <x:right style="thin">
        <x:color rgb="FFDDE6F0"/>
      </x:right>
      <x:top style="thin">
        <x:color rgb="FFDDE6F0"/>
      </x:top>
      <x:bottom style="thin">
        <x:color rgb="FFDDE6F0"/>
      </x:bottom>
    </x:border>
    <x:border>
      <x:left style="thin">
        <x:color rgb="FF102A43"/>
      </x:left>
      <x:top style="thin">
        <x:color rgb="FF102A43"/>
      </x:top>
      <x:bottom style="thin">
        <x:color rgb="FF102A43"/>
      </x:bottom>
    </x:border>
    <x:border>
      <x:top style="thin">
        <x:color rgb="FF102A43"/>
      </x:top>
      <x:bottom style="thin">
        <x:color rgb="FF102A43"/>
      </x:bottom>
    </x:border>
    <x:border>
      <x:right style="thin">
        <x:color rgb="FF102A43"/>
      </x:right>
      <x:top style="thin">
        <x:color rgb="FF102A43"/>
      </x:top>
      <x:bottom style="thin">
        <x:color rgb="FF102A43"/>
      </x:bottom>
    </x:border>
    <x:border>
      <x:bottom style="thin">
        <x:color rgb="FFDDE6F0"/>
      </x:bottom>
    </x:border>
    <x:border>
      <x:top style="thin">
        <x:color rgb="FFDDE6F0"/>
      </x:top>
      <x:bottom style="thin">
        <x:color rgb="FFDDE6F0"/>
      </x:bottom>
    </x:border>
    <x:border>
      <x:left style="thin">
        <x:color rgb="FFEDF2F7"/>
      </x:left>
      <x:right style="thin">
        <x:color rgb="FFEDF2F7"/>
      </x:right>
      <x:top style="thin">
        <x:color rgb="FFEDF2F7"/>
      </x:top>
      <x:bottom style="thin">
        <x:color rgb="FFEDF2F7"/>
      </x:bottom>
    </x:border>
  </x:borders>
  <x:cellStyleXfs count="1">
    <x:xf numFmtId="0" fontId="0" fillId="0" borderId="0"/>
  </x:cellStyleXfs>
  <x:cellXfs count="1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3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200" fontId="6" fillId="5" borderId="4" xfId="0" applyNumberFormat="1" applyFont="1" applyFill="1" applyBorder="1"/>
    <x:xf numFmtId="0" fontId="6" fillId="5" borderId="6" xfId="0" applyNumberFormat="1" applyFont="1" applyFill="1" applyBorder="1"/>
    <x:xf numFmtId="0" fontId="6" fillId="5" borderId="6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vertical="top" wrapText="1"/>
    </x:xf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0" fontId="4" fillId="3" borderId="9" xfId="0" applyNumberFormat="1" applyFont="1" applyFill="1" applyBorder="1"/>
    <x:xf numFmtId="0" fontId="4" fillId="3" borderId="7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wrapText="1"/>
    </x:xf>
    <x:xf numFmtId="0" fontId="4" fillId="3" borderId="9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vertical="center" wrapText="1"/>
    </x:xf>
    <x:xf numFmtId="0" fontId="4" fillId="3" borderId="8" xfId="0" applyNumberFormat="1" applyFont="1" applyFill="1" applyBorder="1" applyAlignment="1">
      <x:alignment vertical="center" wrapText="1"/>
    </x:xf>
    <x:xf numFmtId="0" fontId="4" fillId="3" borderId="9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0" fontId="6" fillId="6" borderId="10" xfId="0" applyNumberFormat="1" applyFont="1" applyFill="1" applyBorder="1" applyAlignment="1">
      <x:alignment vertical="center"/>
    </x:xf>
    <x:xf numFmtId="0" fontId="6" fillId="6" borderId="11" xfId="0" applyNumberFormat="1" applyFont="1" applyFill="1" applyBorder="1" applyAlignment="1">
      <x:alignment vertical="center"/>
    </x:xf>
    <x:xf numFmtId="200" fontId="6" fillId="5" borderId="10" xfId="0" applyNumberFormat="1" applyFont="1" applyFill="1" applyBorder="1" applyAlignment="1">
      <x:alignment vertical="center"/>
    </x:xf>
    <x:xf numFmtId="200" fontId="6" fillId="5" borderId="11" xfId="0" applyNumberFormat="1" applyFont="1" applyFill="1" applyBorder="1" applyAlignment="1">
      <x:alignment vertical="center"/>
    </x:xf>
    <x:xf numFmtId="201" fontId="6" fillId="5" borderId="10" xfId="0" applyNumberFormat="1" applyFont="1" applyFill="1" applyBorder="1" applyAlignment="1">
      <x:alignment vertical="center"/>
    </x:xf>
    <x:xf numFmtId="201" fontId="6" fillId="5" borderId="11" xfId="0" applyNumberFormat="1" applyFont="1" applyFill="1" applyBorder="1" applyAlignment="1">
      <x:alignment vertical="center"/>
    </x:xf>
    <x:xf numFmtId="202" fontId="6" fillId="5" borderId="10" xfId="0" applyNumberFormat="1" applyFont="1" applyFill="1" applyBorder="1" applyAlignment="1">
      <x:alignment vertical="center"/>
    </x:xf>
    <x:xf numFmtId="202" fontId="6" fillId="5" borderId="11" xfId="0" applyNumberFormat="1" applyFont="1" applyFill="1" applyBorder="1" applyAlignment="1">
      <x:alignment vertical="center"/>
    </x:xf>
    <x:xf numFmtId="0" fontId="6" fillId="5" borderId="10" xfId="0" applyNumberFormat="1" applyFont="1" applyFill="1" applyBorder="1" applyAlignment="1">
      <x:alignment vertical="center" wrapText="1"/>
    </x:xf>
    <x:xf numFmtId="0" fontId="6" fillId="5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203" fontId="7" fillId="3" borderId="0" xfId="0" applyNumberFormat="1" applyFont="1" applyFill="1" applyBorder="1"/>
    <x:xf numFmtId="203" fontId="7" fillId="3" borderId="0" xfId="0" applyNumberFormat="1" applyFont="1" applyFill="1" applyBorder="1" applyAlignment="1">
      <x:alignment wrapText="1"/>
    </x:xf>
    <x:xf numFmtId="203" fontId="7" fillId="3" borderId="0" xfId="0" applyNumberFormat="1" applyFont="1" applyFill="1" applyBorder="1" applyAlignment="1">
      <x:alignment horizontal="center" wrapText="1"/>
    </x:xf>
    <x:xf numFmtId="203" fontId="7" fillId="3" borderId="0" xfId="0" applyNumberFormat="1" applyFont="1" applyFill="1" applyBorder="1" applyAlignment="1">
      <x:alignment horizontal="center" vertical="center" wrapText="1"/>
    </x:xf>
    <x:xf numFmtId="203" fontId="6" fillId="6" borderId="10" xfId="0" applyNumberFormat="1" applyFont="1" applyFill="1" applyBorder="1" applyAlignment="1">
      <x:alignment vertical="center"/>
    </x:xf>
    <x:xf numFmtId="203" fontId="6" fillId="6" borderId="11" xfId="0" applyNumberFormat="1" applyFont="1" applyFill="1" applyBorder="1" applyAlignment="1">
      <x:alignment vertical="center"/>
    </x:xf>
    <x:xf numFmtId="201" fontId="6" fillId="6" borderId="10" xfId="0" applyNumberFormat="1" applyFont="1" applyFill="1" applyBorder="1" applyAlignment="1">
      <x:alignment vertical="center"/>
    </x:xf>
    <x:xf numFmtId="201" fontId="6" fillId="6" borderId="11" xfId="0" applyNumberFormat="1" applyFont="1" applyFill="1" applyBorder="1" applyAlignment="1">
      <x:alignment vertical="center"/>
    </x:xf>
    <x:xf numFmtId="0" fontId="6" fillId="7" borderId="10" xfId="0" applyNumberFormat="1" applyFont="1" applyFill="1" applyBorder="1" applyAlignment="1">
      <x:alignment vertical="center"/>
    </x:xf>
    <x:xf numFmtId="0" fontId="6" fillId="7" borderId="11" xfId="0" applyNumberFormat="1" applyFont="1" applyFill="1" applyBorder="1" applyAlignment="1">
      <x:alignment vertical="center"/>
    </x:xf>
    <x:xf numFmtId="0" fontId="8" fillId="7" borderId="10" xfId="0" applyNumberFormat="1" applyFont="1" applyFill="1" applyBorder="1" applyAlignment="1">
      <x:alignment vertical="center"/>
    </x:xf>
    <x:xf numFmtId="0" fontId="8" fillId="7" borderId="11" xfId="0" applyNumberFormat="1" applyFont="1" applyFill="1" applyBorder="1" applyAlignment="1">
      <x:alignment vertical="center"/>
    </x:xf>
    <x:xf numFmtId="0" fontId="8" fillId="7" borderId="12" xfId="0" applyNumberFormat="1" applyFont="1" applyFill="1" applyBorder="1" applyAlignment="1">
      <x:alignment vertical="center"/>
    </x:xf>
    <x:xf numFmtId="204" fontId="8" fillId="7" borderId="12" xfId="0" applyNumberFormat="1" applyFont="1" applyFill="1" applyBorder="1" applyAlignment="1">
      <x:alignment vertical="center"/>
    </x:xf>
    <x:xf numFmtId="0" fontId="6" fillId="6" borderId="10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/>
    <x:xf numFmtId="0" fontId="9" fillId="4" borderId="6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/>
    <x:xf numFmtId="0" fontId="10" fillId="4" borderId="6" xfId="0" applyNumberFormat="1" applyFont="1" applyFill="1" applyBorder="1"/>
    <x:xf numFmtId="0" fontId="10" fillId="4" borderId="6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6" xfId="0" applyNumberFormat="1" applyFont="1" applyFill="1" applyBorder="1"/>
    <x:xf numFmtId="205" fontId="11" fillId="7" borderId="6" xfId="0" applyNumberFormat="1" applyFont="1" applyFill="1" applyBorder="1"/>
    <x:xf numFmtId="205" fontId="11" fillId="7" borderId="6" xfId="0" applyNumberFormat="1" applyFont="1" applyFill="1" applyBorder="1" applyAlignment="1">
      <x:alignment horizontal="center"/>
    </x:xf>
    <x:xf numFmtId="205" fontId="11" fillId="7" borderId="6" xfId="0" applyNumberFormat="1" applyFont="1" applyFill="1" applyBorder="1" applyAlignment="1">
      <x:alignment horizontal="center" vertical="center"/>
    </x:xf>
    <x:xf numFmtId="201" fontId="11" fillId="7" borderId="6" xfId="0" applyNumberFormat="1" applyFont="1" applyFill="1" applyBorder="1"/>
    <x:xf numFmtId="201" fontId="11" fillId="7" borderId="6" xfId="0" applyNumberFormat="1" applyFont="1" applyFill="1" applyBorder="1" applyAlignment="1">
      <x:alignment horizontal="center"/>
    </x:xf>
    <x:xf numFmtId="201" fontId="11" fillId="7" borderId="6" xfId="0" applyNumberFormat="1" applyFont="1" applyFill="1" applyBorder="1" applyAlignment="1">
      <x:alignment horizontal="center" vertical="center"/>
    </x:xf>
    <x:xf numFmtId="0" fontId="10" fillId="2" borderId="0" xfId="0" applyNumberFormat="1" applyFont="1" applyFill="1" applyBorder="1"/>
    <x:xf numFmtId="0" fontId="10" fillId="2" borderId="6" xfId="0" applyNumberFormat="1" applyFont="1" applyFill="1" applyBorder="1"/>
    <x:xf numFmtId="0" fontId="10" fillId="2" borderId="6" xfId="0" applyNumberFormat="1" applyFont="1" applyFill="1" applyBorder="1" applyAlignment="1">
      <x:alignment horizontal="center"/>
    </x:xf>
    <x:xf numFmtId="0" fontId="12" fillId="7" borderId="0" xfId="0" applyNumberFormat="1" applyFont="1" applyFill="1" applyBorder="1"/>
    <x:xf numFmtId="0" fontId="12" fillId="7" borderId="6" xfId="0" applyNumberFormat="1" applyFont="1" applyFill="1" applyBorder="1"/>
    <x:xf numFmtId="202" fontId="12" fillId="7" borderId="6" xfId="0" applyNumberFormat="1" applyFont="1" applyFill="1" applyBorder="1"/>
    <x:xf numFmtId="202" fontId="12" fillId="7" borderId="6" xfId="0" applyNumberFormat="1" applyFont="1" applyFill="1" applyBorder="1" applyAlignment="1">
      <x:alignment horizontal="center"/>
    </x:xf>
    <x:xf numFmtId="202" fontId="12" fillId="7" borderId="6" xfId="0" applyNumberFormat="1" applyFont="1" applyFill="1" applyBorder="1" applyAlignment="1">
      <x:alignment horizontal="center" vertical="center"/>
    </x:xf>
    <x:xf numFmtId="205" fontId="12" fillId="7" borderId="6" xfId="0" applyNumberFormat="1" applyFont="1" applyFill="1" applyBorder="1"/>
    <x:xf numFmtId="205" fontId="12" fillId="7" borderId="6" xfId="0" applyNumberFormat="1" applyFont="1" applyFill="1" applyBorder="1" applyAlignment="1">
      <x:alignment horizontal="center"/>
    </x:xf>
    <x:xf numFmtId="205" fontId="12" fillId="7" borderId="6" xfId="0" applyNumberFormat="1" applyFont="1" applyFill="1" applyBorder="1" applyAlignment="1">
      <x:alignment horizontal="center" vertical="center"/>
    </x:xf>
    <x:xf numFmtId="0" fontId="6" fillId="4" borderId="10" xfId="0" applyNumberFormat="1" applyFont="1" applyFill="1" applyBorder="1" applyAlignment="1">
      <x:alignment vertical="center"/>
    </x:xf>
    <x:xf numFmtId="0" fontId="6" fillId="4" borderId="11" xfId="0" applyNumberFormat="1" applyFont="1" applyFill="1" applyBorder="1" applyAlignment="1">
      <x:alignment vertical="center"/>
    </x:xf>
    <x:xf numFmtId="0" fontId="5" fillId="4" borderId="10" xfId="0" applyNumberFormat="1" applyFont="1" applyFill="1" applyBorder="1" applyAlignment="1">
      <x:alignment vertical="center"/>
    </x:xf>
    <x:xf numFmtId="0" fontId="5" fillId="4" borderId="11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202" fontId="6" fillId="0" borderId="10" xfId="0" applyNumberFormat="1" applyFont="1" applyFill="1" applyBorder="1" applyAlignment="1">
      <x:alignment vertical="center"/>
    </x:xf>
    <x:xf numFmtId="202" fontId="6" fillId="0" borderId="11" xfId="0" applyNumberFormat="1" applyFont="1" applyFill="1" applyBorder="1" applyAlignment="1">
      <x:alignment vertical="center"/>
    </x:xf>
    <x:xf numFmtId="201" fontId="6" fillId="0" borderId="10" xfId="0" applyNumberFormat="1" applyFont="1" applyFill="1" applyBorder="1" applyAlignment="1">
      <x:alignment vertical="center"/>
    </x:xf>
    <x:xf numFmtId="201" fontId="6" fillId="0" borderId="11" xfId="0" applyNumberFormat="1" applyFont="1" applyFill="1" applyBorder="1" applyAlignment="1">
      <x:alignment vertical="center"/>
    </x:xf>
    <x:xf numFmtId="200" fontId="6" fillId="0" borderId="10" xfId="0" applyNumberFormat="1" applyFont="1" applyFill="1" applyBorder="1" applyAlignment="1">
      <x:alignment vertical="center"/>
    </x:xf>
    <x:xf numFmtId="200" fontId="6" fillId="0" borderId="1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6" xfId="0" applyNumberFormat="1" applyFont="1" applyFill="1" applyBorder="1"/>
    <x:xf numFmtId="0" fontId="6" fillId="8" borderId="6" xfId="0" applyNumberFormat="1" applyFont="1" applyFill="1" applyBorder="1" applyAlignment="1">
      <x:alignment wrapText="1"/>
    </x:xf>
    <x:xf numFmtId="0" fontId="6" fillId="8" borderId="6" xfId="0" applyNumberFormat="1" applyFont="1" applyFill="1" applyBorder="1" applyAlignment="1">
      <x:alignment vertical="top" wrapText="1"/>
    </x:xf>
    <x:xf numFmtId="0" fontId="5" fillId="4" borderId="6" xfId="0" applyNumberFormat="1" applyFont="1" applyFill="1" applyBorder="1"/>
    <x:xf numFmtId="0" fontId="6" fillId="2" borderId="10" xfId="0" applyNumberFormat="1" applyFont="1" applyFill="1" applyBorder="1" applyAlignment="1">
      <x:alignment vertical="center"/>
    </x:xf>
    <x:xf numFmtId="0" fontId="6" fillId="2" borderId="11" xfId="0" applyNumberFormat="1" applyFont="1" applyFill="1" applyBorder="1" applyAlignment="1">
      <x:alignment vertical="center"/>
    </x:xf>
    <x:xf numFmtId="0" fontId="13" fillId="2" borderId="10" xfId="0" applyNumberFormat="1" applyFont="1" applyFill="1" applyBorder="1" applyAlignment="1">
      <x:alignment vertical="center"/>
    </x:xf>
    <x:xf numFmtId="0" fontId="13" fillId="2" borderId="11" xfId="0" applyNumberFormat="1" applyFont="1" applyFill="1" applyBorder="1" applyAlignment="1">
      <x:alignment vertical="center"/>
    </x:xf>
    <x:xf numFmtId="0" fontId="13" fillId="2" borderId="10" xfId="0" applyNumberFormat="1" applyFont="1" applyFill="1" applyBorder="1" applyAlignment="1">
      <x:alignment vertical="top"/>
    </x:xf>
    <x:xf numFmtId="0" fontId="13" fillId="2" borderId="11" xfId="0" applyNumberFormat="1" applyFont="1" applyFill="1" applyBorder="1" applyAlignment="1">
      <x:alignment vertical="top"/>
    </x:xf>
    <x:xf numFmtId="0" fontId="6" fillId="0" borderId="10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6" xfId="0" applyNumberFormat="1" applyFont="1" applyFill="1" applyBorder="1"/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6" xfId="0" applyNumberFormat="1" applyFont="1" applyFill="1" applyBorder="1"/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5"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  <x:dxf>
      <x:font>
        <x:color rgb="FFBFD7F7"/>
      </x:font>
      <x:fill>
        <x:patternFill patternType="solid">
          <x:bgColor rgb="FFBFD7F7"/>
        </x:patternFill>
      </x:fill>
    </x:dxf>
    <x:dxf>
      <x:font>
        <x:color rgb="FF2367D1"/>
      </x:font>
      <x:fill>
        <x:patternFill patternType="solid">
          <x:bgColor rgb="FF2367D1"/>
        </x:patternFill>
      </x:fill>
    </x:dxf>
    <x:dxf>
      <x:font>
        <x:b/>
        <x:color rgb="FFD94A4A"/>
      </x:font>
      <x:fill>
        <x:patternFill patternType="solid">
          <x:bgColor rgb="FFFDECEC"/>
        </x:patternFill>
      </x:fill>
    </x:dxf>
    <x:dxf>
      <x:font>
        <x:b/>
        <x:color rgb="FFB7791F"/>
      </x:font>
      <x:fill>
        <x:patternFill patternType="solid">
          <x:bgColor rgb="FFFFF7D6"/>
        </x:patternFill>
      </x:fill>
    </x:dxf>
    <x:dxf>
      <x:font>
        <x:b/>
        <x:color rgb="FF15966C"/>
      </x:font>
      <x:fill>
        <x:patternFill patternType="solid">
          <x:bgColor rgb="FFE7F7F1"/>
        </x:patternFill>
      </x:fill>
    </x:dxf>
    <x:dxf>
      <x:font>
        <x:b/>
        <x:color rgb="FF2367D1"/>
      </x:font>
      <x:fill>
        <x:patternFill patternType="solid">
          <x:bgColor rgb="FFEAF2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4fbd306414935" /><Relationship Type="http://schemas.openxmlformats.org/officeDocument/2006/relationships/theme" Target="/xl/theme/theme1.xml" Id="R92f07f6808564edc" /><Relationship Type="http://schemas.openxmlformats.org/officeDocument/2006/relationships/sharedStrings" Target="/xl/sharedStrings.xml" Id="R29adbeca50ed445a" /><Relationship Type="http://schemas.openxmlformats.org/officeDocument/2006/relationships/worksheet" Target="/xl/worksheets/sheet1.xml" Id="R3fea2fb629244d6d" /><Relationship Type="http://schemas.openxmlformats.org/officeDocument/2006/relationships/worksheet" Target="/xl/worksheets/sheet2.xml" Id="R6bfbb558d6e44cd0" /><Relationship Type="http://schemas.openxmlformats.org/officeDocument/2006/relationships/worksheet" Target="/xl/worksheets/sheet3.xml" Id="R92adc099ee4b4768" /><Relationship Type="http://schemas.openxmlformats.org/officeDocument/2006/relationships/worksheet" Target="/xl/worksheets/sheet4.xml" Id="Reb21c4c5aea041e3" /><Relationship Type="http://schemas.openxmlformats.org/officeDocument/2006/relationships/worksheet" Target="/xl/worksheets/sheet5.xml" Id="R178ce67003ec4c08" /><Relationship Type="http://schemas.openxmlformats.org/officeDocument/2006/relationships/worksheet" Target="/xl/worksheets/sheet6.xml" Id="R6394b1e731e84b6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4635d5bccac4f43" /><Relationship Type="http://schemas.openxmlformats.org/officeDocument/2006/relationships/chart" Target="/xl/drawings/charts/chart2.xml" Id="Rfa997e21f85e4d0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/>
              <a:t>Task Status Mix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/>
          </a:pPr>
        </a:p>
      </c:txPr>
    </c:title>
    <c:plotArea>
      <c:doughnutChart>
        <c:ser>
          <c:idx val="0"/>
          <c:order val="0"/>
          <c:tx>
            <c:v>Count</c:v>
          </c:tx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'Dashboard'!$B$12:$B$15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/>
              <a:t>Tasks by Phase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/>
          </a:pPr>
        </a:p>
      </c:txPr>
    </c:title>
    <c:plotArea>
      <c:barChart>
        <c:barDir val="col"/>
        <c:varyColors val="0"/>
        <c:ser>
          <c:idx val="0"/>
          <c:order val="0"/>
          <c:tx>
            <c:v>Tasks</c:v>
          </c:tx>
          <c:cat>
            <c:strRef>
              <c:f>'Dashboard'!$H$12:$H$18</c:f>
              <c:strCache>
                <c:ptCount val="0"/>
              </c:strCache>
            </c:strRef>
          </c:cat>
          <c:val>
            <c:numRef>
              <c:f>'Dashboard'!$I$12:$I$18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10</xdr:row>
      <xdr:rowOff>0</xdr:rowOff>
    </xdr:from>
    <xdr:to>
      <xdr:col>7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635d5bccac4f43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997e21f85e4d08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anttTaskListTable" displayName="GanttTaskListTable" ref="A5:O205" headerRowCount="1" totalsRowCount="0" totalsRowShown="0">
  <x:tableColumns count="15">
    <x:tableColumn id="1" name="WBS"/>
    <x:tableColumn id="2" name="Phase"/>
    <x:tableColumn id="3" name="Task"/>
    <x:tableColumn id="4" name="Owner"/>
    <x:tableColumn id="5" name="Dependency"/>
    <x:tableColumn id="6" name="Priority"/>
    <x:tableColumn id="7" name="Status"/>
    <x:tableColumn id="8" name="Start Date"/>
    <x:tableColumn id="9" name="End Date"/>
    <x:tableColumn id="10" name="Duration (Days)"/>
    <x:tableColumn id="11" name="% Complete"/>
    <x:tableColumn id="12" name="Planned Hours"/>
    <x:tableColumn id="13" name="Days Remaining"/>
    <x:tableColumn id="14" name="Schedule Flag"/>
    <x:tableColumn id="15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stonesTable" displayName="MilestonesTable" ref="A5:J105" headerRowCount="1" totalsRowCount="0" totalsRowShown="0">
  <x:tableColumns count="10">
    <x:tableColumn id="1" name="Milestone ID"/>
    <x:tableColumn id="2" name="Milestone"/>
    <x:tableColumn id="3" name="Owner"/>
    <x:tableColumn id="4" name="Planned Date"/>
    <x:tableColumn id="5" name="Actual Date"/>
    <x:tableColumn id="6" name="Status"/>
    <x:tableColumn id="7" name="Variance (Days)"/>
    <x:tableColumn id="8" name="Days Remaining"/>
    <x:tableColumn id="9" name="Flag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3c6a74f8369477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0622bcf9e0d4f6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b55e66a101b8416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5" hidden="0" customWidth="1"/>
    <x:col min="3" max="3" width="19" hidden="0" customWidth="1"/>
    <x:col min="4" max="4" width="15" hidden="0" customWidth="1"/>
    <x:col min="5" max="5" width="18" hidden="0" customWidth="1"/>
    <x:col min="6" max="6" width="16" hidden="0" customWidth="1"/>
    <x:col min="7" max="7" width="4" hidden="0" customWidth="1"/>
    <x:col min="8" max="8" width="17" hidden="0" customWidth="1"/>
    <x:col min="9" max="9" width="13" hidden="0" customWidth="1"/>
    <x:col min="10" max="10" width="16" hidden="0" customWidth="1"/>
    <x:col min="11" max="11" width="15" hidden="0" customWidth="1"/>
    <x:col min="12" max="12" width="4" hidden="0" customWidth="1"/>
    <x:col min="13" max="13" width="17" hidden="0" customWidth="1"/>
    <x:col min="14" max="14" width="15" hidden="0" customWidth="1"/>
  </x:cols>
  <x:sheetData>
    <x:row r="1" ht="22" customHeight="1">
      <x:c r="A1" s="1" t="str">
        <x:v>Gantt Chart Dashboard</x:v>
      </x:c>
    </x:row>
    <x:row r="2" ht="22" customHeight="1">
      <x:c r="A2" s="2" t="str">
        <x:v>Monitor schedule progress, task status, phases, and upcoming milestones.</x:v>
      </x:c>
    </x:row>
    <x:row r="3" ht="22" customHeight="1"/>
    <x:row r="4" ht="22" customHeight="1">
      <x:c r="A4" s="73" t="str">
        <x:f>'Gantt Setup'!B7</x:f>
        <x:v>Customer Portal Launch</x:v>
      </x:c>
      <x:c r="I4" s="76" t="str">
        <x:f>"Project Manager: "&amp;'Gantt Setup'!B8&amp;"  •  "&amp;TEXT('Gantt Setup'!B10,"mmm d")&amp;"–"&amp;TEXT('Gantt Setup'!B11,"mmm d, yyyy")</x:f>
        <x:v>Project Manager: Daniel Brooks  •  Aug 24–Nov 13, 2026</x:v>
      </x:c>
    </x:row>
    <x:row r="5" ht="22" customHeight="1"/>
    <x:row r="6" ht="22" customHeight="1">
      <x:c r="A6" s="79" t="str">
        <x:v>Total tasks</x:v>
      </x:c>
      <x:c r="C6" s="79" t="str">
        <x:v>Completed</x:v>
      </x:c>
      <x:c r="E6" s="79" t="str">
        <x:v>Overall progress</x:v>
      </x:c>
      <x:c r="G6" s="79" t="str">
        <x:v>Overdue tasks</x:v>
      </x:c>
      <x:c r="I6" s="91" t="str">
        <x:v>Planned hours</x:v>
      </x:c>
      <x:c r="K6" s="91" t="str">
        <x:v>Days to finish</x:v>
      </x:c>
      <x:c r="M6" s="91" t="str">
        <x:v>Milestones</x:v>
      </x:c>
    </x:row>
    <x:row r="7" ht="29" customHeight="1">
      <x:c r="A7" s="85" t="n">
        <x:f>COUNTA('Task List'!$C$6:$C$205)</x:f>
        <x:v>20</x:v>
      </x:c>
      <x:c r="C7" s="85" t="n">
        <x:f>COUNTIF('Task List'!$G$6:$G$205,"Done")</x:f>
        <x:v>2</x:v>
      </x:c>
      <x:c r="E7" s="88" t="n">
        <x:f>IFERROR(SUMPRODUCT('Task List'!$K$6:$K$205,'Task List'!$L$6:$L$205)/SUM('Task List'!$L$6:$L$205),0)</x:f>
        <x:v>0.0933431952662722</x:v>
      </x:c>
      <x:c r="G7" s="85" t="n">
        <x:f>COUNTIF('Task List'!$N$6:$N$205,"OVERDUE")</x:f>
        <x:v>0</x:v>
      </x:c>
      <x:c r="I7" s="96" t="n">
        <x:f>SUM('Task List'!$L$6:$L$205)</x:f>
        <x:v>676</x:v>
      </x:c>
      <x:c r="K7" s="99" t="n">
        <x:f>'Gantt Setup'!B11-TODAY()</x:f>
        <x:v>82</x:v>
      </x:c>
      <x:c r="M7" s="99" t="n">
        <x:f>COUNTA('Milestones'!$B$6:$B$105)</x:f>
        <x:v>7</x:v>
      </x:c>
    </x:row>
    <x:row r="8" ht="29" customHeight="1"/>
    <x:row r="9" ht="22" customHeight="1"/>
    <x:row r="10" ht="22" customHeight="1"/>
    <x:row r="11" ht="22" customHeight="1">
      <x:c r="A11" s="35" t="str">
        <x:v>Task status</x:v>
      </x:c>
      <x:c r="B11" s="37" t="str">
        <x:v>Count</x:v>
      </x:c>
      <x:c r="H11" s="35" t="str">
        <x:v>Phase</x:v>
      </x:c>
      <x:c r="I11" s="36" t="str">
        <x:v>Tasks</x:v>
      </x:c>
      <x:c r="J11" s="36" t="str">
        <x:v>Planned Hours</x:v>
      </x:c>
      <x:c r="K11" s="37" t="str">
        <x:v>Progress</x:v>
      </x:c>
    </x:row>
    <x:row r="12" ht="22" customHeight="1">
      <x:c r="A12" s="104" t="str">
        <x:v>Not Started</x:v>
      </x:c>
      <x:c r="B12" s="41" t="n">
        <x:f>COUNTIF('Task List'!$G$6:$G$205,A12)</x:f>
        <x:v>16</x:v>
      </x:c>
      <x:c r="H12" s="104" t="str">
        <x:v>Initiation</x:v>
      </x:c>
      <x:c r="I12" s="41" t="n">
        <x:f>COUNTIF('Task List'!$B$6:$B$205,H12)</x:f>
        <x:v>2</x:v>
      </x:c>
      <x:c r="J12" s="105" t="n">
        <x:f>SUMIF('Task List'!$B$6:$B$205,H12,'Task List'!$L$6:$L$205)</x:f>
        <x:v>22</x:v>
      </x:c>
      <x:c r="K12" s="107" t="n">
        <x:f>IFERROR(SUMPRODUCT(('Task List'!$B$6:$B$205=H12)*'Task List'!$K$6:$K$205*'Task List'!$L$6:$L$205)/J12,0)</x:f>
        <x:v>1</x:v>
      </x:c>
    </x:row>
    <x:row r="13" ht="22" customHeight="1">
      <x:c r="A13" s="104" t="str">
        <x:v>In Progress</x:v>
      </x:c>
      <x:c r="B13" s="42" t="n">
        <x:f>COUNTIF('Task List'!$G$6:$G$205,A13)</x:f>
        <x:v>2</x:v>
      </x:c>
      <x:c r="H13" s="104" t="str">
        <x:v>Discovery</x:v>
      </x:c>
      <x:c r="I13" s="42" t="n">
        <x:f>COUNTIF('Task List'!$B$6:$B$205,H13)</x:f>
        <x:v>3</x:v>
      </x:c>
      <x:c r="J13" s="106" t="n">
        <x:f>SUMIF('Task List'!$B$6:$B$205,H13,'Task List'!$L$6:$L$205)</x:f>
        <x:v>76</x:v>
      </x:c>
      <x:c r="K13" s="108" t="n">
        <x:f>IFERROR(SUMPRODUCT(('Task List'!$B$6:$B$205=H13)*'Task List'!$K$6:$K$205*'Task List'!$L$6:$L$205)/J13,0)</x:f>
        <x:v>0.5407894736842106</x:v>
      </x:c>
    </x:row>
    <x:row r="14" ht="22" customHeight="1">
      <x:c r="A14" s="104" t="str">
        <x:v>Blocked</x:v>
      </x:c>
      <x:c r="B14" s="42" t="n">
        <x:f>COUNTIF('Task List'!$G$6:$G$205,A14)</x:f>
        <x:v>0</x:v>
      </x:c>
      <x:c r="H14" s="104" t="str">
        <x:v>Design</x:v>
      </x:c>
      <x:c r="I14" s="42" t="n">
        <x:f>COUNTIF('Task List'!$B$6:$B$205,H14)</x:f>
        <x:v>4</x:v>
      </x:c>
      <x:c r="J14" s="106" t="n">
        <x:f>SUMIF('Task List'!$B$6:$B$205,H14,'Task List'!$L$6:$L$205)</x:f>
        <x:v>136</x:v>
      </x:c>
      <x:c r="K14" s="108" t="n">
        <x:f>IFERROR(SUMPRODUCT(('Task List'!$B$6:$B$205=H14)*'Task List'!$K$6:$K$205*'Task List'!$L$6:$L$205)/J14,0)</x:f>
        <x:v>0</x:v>
      </x:c>
    </x:row>
    <x:row r="15" ht="22" customHeight="1">
      <x:c r="A15" s="104" t="str">
        <x:v>Done</x:v>
      </x:c>
      <x:c r="B15" s="42" t="n">
        <x:f>COUNTIF('Task List'!$G$6:$G$205,A15)</x:f>
        <x:v>2</x:v>
      </x:c>
      <x:c r="H15" s="104" t="str">
        <x:v>Development</x:v>
      </x:c>
      <x:c r="I15" s="42" t="n">
        <x:f>COUNTIF('Task List'!$B$6:$B$205,H15)</x:f>
        <x:v>4</x:v>
      </x:c>
      <x:c r="J15" s="106" t="n">
        <x:f>SUMIF('Task List'!$B$6:$B$205,H15,'Task List'!$L$6:$L$205)</x:f>
        <x:v>238</x:v>
      </x:c>
      <x:c r="K15" s="108" t="n">
        <x:f>IFERROR(SUMPRODUCT(('Task List'!$B$6:$B$205=H15)*'Task List'!$K$6:$K$205*'Task List'!$L$6:$L$205)/J15,0)</x:f>
        <x:v>0</x:v>
      </x:c>
    </x:row>
    <x:row r="16" ht="22" customHeight="1">
      <x:c r="A16" s="104" t="str">
        <x:v>Total</x:v>
      </x:c>
      <x:c r="B16" s="42" t="n">
        <x:f>SUM(B12:B15)</x:f>
        <x:v>20</x:v>
      </x:c>
      <x:c r="H16" s="104" t="str">
        <x:v>Content</x:v>
      </x:c>
      <x:c r="I16" s="42" t="n">
        <x:f>COUNTIF('Task List'!$B$6:$B$205,H16)</x:f>
        <x:v>2</x:v>
      </x:c>
      <x:c r="J16" s="106" t="n">
        <x:f>SUMIF('Task List'!$B$6:$B$205,H16,'Task List'!$L$6:$L$205)</x:f>
        <x:v>56</x:v>
      </x:c>
      <x:c r="K16" s="108" t="n">
        <x:f>IFERROR(SUMPRODUCT(('Task List'!$B$6:$B$205=H16)*'Task List'!$K$6:$K$205*'Task List'!$L$6:$L$205)/J16,0)</x:f>
        <x:v>0</x:v>
      </x:c>
    </x:row>
    <x:row r="17" ht="22" customHeight="1">
      <x:c r="H17" s="104" t="str">
        <x:v>Testing</x:v>
      </x:c>
      <x:c r="I17" s="42" t="n">
        <x:f>COUNTIF('Task List'!$B$6:$B$205,H17)</x:f>
        <x:v>3</x:v>
      </x:c>
      <x:c r="J17" s="106" t="n">
        <x:f>SUMIF('Task List'!$B$6:$B$205,H17,'Task List'!$L$6:$L$205)</x:f>
        <x:v>118</x:v>
      </x:c>
      <x:c r="K17" s="108" t="n">
        <x:f>IFERROR(SUMPRODUCT(('Task List'!$B$6:$B$205=H17)*'Task List'!$K$6:$K$205*'Task List'!$L$6:$L$205)/J17,0)</x:f>
        <x:v>0</x:v>
      </x:c>
    </x:row>
    <x:row r="18" ht="22" customHeight="1">
      <x:c r="H18" s="104" t="str">
        <x:v>Launch</x:v>
      </x:c>
      <x:c r="I18" s="42" t="n">
        <x:f>COUNTIF('Task List'!$B$6:$B$205,H18)</x:f>
        <x:v>2</x:v>
      </x:c>
      <x:c r="J18" s="106" t="n">
        <x:f>SUMIF('Task List'!$B$6:$B$205,H18,'Task List'!$L$6:$L$205)</x:f>
        <x:v>30</x:v>
      </x:c>
      <x:c r="K18" s="108" t="n">
        <x:f>IFERROR(SUMPRODUCT(('Task List'!$B$6:$B$205=H18)*'Task List'!$K$6:$K$205*'Task List'!$L$6:$L$205)/J18,0)</x:f>
        <x:v>0</x:v>
      </x:c>
    </x:row>
    <x:row r="19" ht="22" customHeight="1"/>
    <x:row r="20" ht="22" customHeight="1">
      <x:c r="A20" s="35" t="str">
        <x:v>Milestone</x:v>
      </x:c>
      <x:c r="B20" s="36" t="str">
        <x:v>Planned Date</x:v>
      </x:c>
      <x:c r="C20" s="36" t="str">
        <x:v>Owner</x:v>
      </x:c>
      <x:c r="D20" s="36" t="str">
        <x:v>Status</x:v>
      </x:c>
      <x:c r="E20" s="36" t="str">
        <x:v>Days Remaining</x:v>
      </x:c>
      <x:c r="F20" s="37" t="str">
        <x:v>Flag</x:v>
      </x:c>
      <x:c r="H20" s="11" t="str">
        <x:v>Schedule health</x:v>
      </x:c>
    </x:row>
    <x:row r="21" ht="22" customHeight="1">
      <x:c r="A21" s="41" t="str">
        <x:f>'Milestones'!B6</x:f>
        <x:v>Project kickoff</x:v>
      </x:c>
      <x:c r="B21" s="109" t="n">
        <x:f>'Milestones'!D6</x:f>
        <x:v>46258</x:v>
      </x:c>
      <x:c r="C21" s="41" t="str">
        <x:f>'Milestones'!C6</x:f>
        <x:v>Daniel Brooks</x:v>
      </x:c>
      <x:c r="D21" s="41" t="str">
        <x:f>'Milestones'!F6</x:f>
        <x:v>Complete</x:v>
      </x:c>
      <x:c r="E21" s="41" t="n">
        <x:f>'Milestones'!H6</x:f>
        <x:v>0</x:v>
      </x:c>
      <x:c r="F21" s="41" t="str">
        <x:f>'Milestones'!I6</x:f>
        <x:v>DONE</x:v>
      </x:c>
      <x:c r="H21" s="35" t="str">
        <x:v>Flag</x:v>
      </x:c>
      <x:c r="I21" s="37" t="str">
        <x:v>Tasks</x:v>
      </x:c>
      <x:c r="K21" s="115" t="str">
        <x:v>Use the Weekly Gantt sheet to scan task overlap and dependencies. Update status and completion before each reporting cycle so the timeline and dashboard stay current.</x:v>
      </x:c>
    </x:row>
    <x:row r="22" ht="22" customHeight="1">
      <x:c r="A22" s="42" t="str">
        <x:f>'Milestones'!B7</x:f>
        <x:v>Requirements approved</x:v>
      </x:c>
      <x:c r="B22" s="110" t="n">
        <x:f>'Milestones'!D7</x:f>
        <x:v>46276</x:v>
      </x:c>
      <x:c r="C22" s="42" t="str">
        <x:f>'Milestones'!C7</x:f>
        <x:v>Daniel Brooks</x:v>
      </x:c>
      <x:c r="D22" s="42" t="str">
        <x:f>'Milestones'!F7</x:f>
        <x:v>Upcoming</x:v>
      </x:c>
      <x:c r="E22" s="42" t="n">
        <x:f>'Milestones'!H7</x:f>
        <x:v>19</x:v>
      </x:c>
      <x:c r="F22" s="42" t="str">
        <x:f>'Milestones'!I7</x:f>
        <x:v>ON TRACK</x:v>
      </x:c>
      <x:c r="H22" s="104" t="str">
        <x:v>DONE</x:v>
      </x:c>
      <x:c r="I22" s="41" t="n">
        <x:f>COUNTIF('Task List'!$N$6:$N$205,H22)</x:f>
        <x:v>2</x:v>
      </x:c>
    </x:row>
    <x:row r="23" ht="22" customHeight="1">
      <x:c r="A23" s="42" t="str">
        <x:f>'Milestones'!B8</x:f>
        <x:v>Design approved</x:v>
      </x:c>
      <x:c r="B23" s="110" t="n">
        <x:f>'Milestones'!D8</x:f>
        <x:v>46296</x:v>
      </x:c>
      <x:c r="C23" s="42" t="str">
        <x:f>'Milestones'!C8</x:f>
        <x:v>Aisha Khan</x:v>
      </x:c>
      <x:c r="D23" s="42" t="str">
        <x:f>'Milestones'!F8</x:f>
        <x:v>Upcoming</x:v>
      </x:c>
      <x:c r="E23" s="42" t="n">
        <x:f>'Milestones'!H8</x:f>
        <x:v>39</x:v>
      </x:c>
      <x:c r="F23" s="42" t="str">
        <x:f>'Milestones'!I8</x:f>
        <x:v>ON TRACK</x:v>
      </x:c>
      <x:c r="H23" s="104" t="str">
        <x:v>OVERDUE</x:v>
      </x:c>
      <x:c r="I23" s="42" t="n">
        <x:f>COUNTIF('Task List'!$N$6:$N$205,H23)</x:f>
        <x:v>0</x:v>
      </x:c>
    </x:row>
    <x:row r="24" ht="22" customHeight="1">
      <x:c r="A24" s="42" t="str">
        <x:f>'Milestones'!B9</x:f>
        <x:v>Development complete</x:v>
      </x:c>
      <x:c r="B24" s="110" t="n">
        <x:f>'Milestones'!D9</x:f>
        <x:v>46316</x:v>
      </x:c>
      <x:c r="C24" s="42" t="str">
        <x:f>'Milestones'!C9</x:f>
        <x:v>Marcus Lee</x:v>
      </x:c>
      <x:c r="D24" s="42" t="str">
        <x:f>'Milestones'!F9</x:f>
        <x:v>Upcoming</x:v>
      </x:c>
      <x:c r="E24" s="42" t="n">
        <x:f>'Milestones'!H9</x:f>
        <x:v>59</x:v>
      </x:c>
      <x:c r="F24" s="42" t="str">
        <x:f>'Milestones'!I9</x:f>
        <x:v>ON TRACK</x:v>
      </x:c>
      <x:c r="H24" s="104" t="str">
        <x:v>DUE SOON</x:v>
      </x:c>
      <x:c r="I24" s="42" t="n">
        <x:f>COUNTIF('Task List'!$N$6:$N$205,H24)</x:f>
        <x:v>0</x:v>
      </x:c>
    </x:row>
    <x:row r="25" ht="22" customHeight="1">
      <x:c r="A25" s="42" t="str">
        <x:f>'Milestones'!B10</x:f>
        <x:v>UAT signoff</x:v>
      </x:c>
      <x:c r="B25" s="110" t="n">
        <x:f>'Milestones'!D10</x:f>
        <x:v>46331</x:v>
      </x:c>
      <x:c r="C25" s="42" t="str">
        <x:f>'Milestones'!C10</x:f>
        <x:v>James Wilson</x:v>
      </x:c>
      <x:c r="D25" s="42" t="str">
        <x:f>'Milestones'!F10</x:f>
        <x:v>Upcoming</x:v>
      </x:c>
      <x:c r="E25" s="42" t="n">
        <x:f>'Milestones'!H10</x:f>
        <x:v>74</x:v>
      </x:c>
      <x:c r="F25" s="42" t="str">
        <x:f>'Milestones'!I10</x:f>
        <x:v>ON TRACK</x:v>
      </x:c>
      <x:c r="H25" s="104" t="str">
        <x:v>ON TRACK</x:v>
      </x:c>
      <x:c r="I25" s="42" t="n">
        <x:f>COUNTIF('Task List'!$N$6:$N$205,H25)</x:f>
        <x:v>18</x:v>
      </x:c>
    </x:row>
    <x:row r="26" ht="22" customHeight="1">
      <x:c r="A26" s="42" t="str">
        <x:f>'Milestones'!B11</x:f>
        <x:v>Production deployment</x:v>
      </x:c>
      <x:c r="B26" s="110" t="n">
        <x:f>'Milestones'!D11</x:f>
        <x:v>46338</x:v>
      </x:c>
      <x:c r="C26" s="42" t="str">
        <x:f>'Milestones'!C11</x:f>
        <x:v>Sofia Patel</x:v>
      </x:c>
      <x:c r="D26" s="42" t="str">
        <x:f>'Milestones'!F11</x:f>
        <x:v>Upcoming</x:v>
      </x:c>
      <x:c r="E26" s="42" t="n">
        <x:f>'Milestones'!H11</x:f>
        <x:v>81</x:v>
      </x:c>
      <x:c r="F26" s="42" t="str">
        <x:f>'Milestones'!I11</x:f>
        <x:v>ON TRACK</x:v>
      </x:c>
    </x:row>
    <x:row r="27" ht="22" customHeight="1">
      <x:c r="A27" s="42" t="str">
        <x:f>'Milestones'!B12</x:f>
        <x:v>Launch complete</x:v>
      </x:c>
      <x:c r="B27" s="110" t="n">
        <x:f>'Milestones'!D12</x:f>
        <x:v>46339</x:v>
      </x:c>
      <x:c r="C27" s="42" t="str">
        <x:f>'Milestones'!C12</x:f>
        <x:v>Daniel Brooks</x:v>
      </x:c>
      <x:c r="D27" s="42" t="str">
        <x:f>'Milestones'!F12</x:f>
        <x:v>Upcoming</x:v>
      </x:c>
      <x:c r="E27" s="42" t="n">
        <x:f>'Milestones'!H12</x:f>
        <x:v>82</x:v>
      </x:c>
      <x:c r="F27" s="42" t="str">
        <x:f>'Milestones'!I12</x:f>
        <x:v>ON TRACK</x:v>
      </x:c>
    </x:row>
    <x:row r="28" ht="22" customHeight="1"/>
    <x:row r="29" ht="22" customHeight="1"/>
    <x:row r="30" ht="22" customHeight="1"/>
    <x:row r="31" ht="22" customHeight="1"/>
    <x:row r="32" ht="22" customHeight="1"/>
  </x:sheetData>
  <x:mergeCells>
    <x:mergeCell ref="A1:N1"/>
    <x:mergeCell ref="A2:N2"/>
    <x:mergeCell ref="A4:H4"/>
    <x:mergeCell ref="I4:N4"/>
    <x:mergeCell ref="A6:B6"/>
    <x:mergeCell ref="A7:B8"/>
    <x:mergeCell ref="C6:D6"/>
    <x:mergeCell ref="C7:D8"/>
    <x:mergeCell ref="E6:F6"/>
    <x:mergeCell ref="E7:F8"/>
    <x:mergeCell ref="G6:H6"/>
    <x:mergeCell ref="G7:H8"/>
    <x:mergeCell ref="I6:J6"/>
    <x:mergeCell ref="I7:J8"/>
    <x:mergeCell ref="K6:L6"/>
    <x:mergeCell ref="K7:L8"/>
    <x:mergeCell ref="M6:N6"/>
    <x:mergeCell ref="M7:N8"/>
    <x:mergeCell ref="H20:N20"/>
    <x:mergeCell ref="K21:N25"/>
  </x:mergeCells>
  <x:conditionalFormatting sqref="K12:K18">
    <x:cfRule type="dataBar" priority="1">
      <x:dataBar>
        <x:cfvo type="min"/>
        <x:cfvo type="max"/>
        <x:color rgb="FF2367D1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21:F27">
    <x:cfRule type="containsText" dxfId="11" priority="2" operator="containsText" text="OVERDUE"/>
    <x:cfRule type="containsText" dxfId="12" priority="3" operator="containsText" text="DUE SOON"/>
    <x:cfRule type="containsText" dxfId="13" priority="4" operator="containsText" text="ON TRACK"/>
    <x:cfRule type="containsText" dxfId="14" priority="5" operator="containsText" text="DONE"/>
  </x:conditionalFormatting>
  <x:pageMargins left="0.7" right="0.7" top="0.75" bottom="0.75" header="0.3" footer="0.3"/>
  <x:drawing xmlns:r="http://schemas.openxmlformats.org/officeDocument/2006/relationships" r:id="R83c6a74f83694778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2367D1"/>
            </x14:dataBar>
          </x14:cfRule>
          <xm:sqref>K12:K18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8" hidden="0" customWidth="1"/>
    <x:col min="3" max="3" width="4" hidden="0" customWidth="1"/>
    <x:col min="4" max="4" width="22" hidden="0" customWidth="1"/>
    <x:col min="5" max="5" width="22" hidden="0" customWidth="1"/>
    <x:col min="6" max="6" width="19" hidden="0" customWidth="1"/>
    <x:col min="7" max="7" width="4" hidden="0" customWidth="1"/>
    <x:col min="8" max="8" width="18" hidden="0" customWidth="1"/>
    <x:col min="9" max="9" width="16" hidden="0" customWidth="1"/>
    <x:col min="10" max="10" width="38" hidden="0" customWidth="1"/>
  </x:cols>
  <x:sheetData>
    <x:row r="1" ht="23" customHeight="1">
      <x:c r="A1" s="1" t="str">
        <x:v>Gantt Setup</x:v>
      </x:c>
    </x:row>
    <x:row r="2" ht="23" customHeight="1">
      <x:c r="A2" s="2" t="str">
        <x:v>Define the project, chart range, team, and schedule assumptions.</x:v>
      </x:c>
    </x:row>
    <x:row r="3" ht="23" customHeight="1"/>
    <x:row r="4" ht="23" customHeight="1">
      <x:c r="A4" s="6" t="str">
        <x:v>Replace the sample information in orange cells. The dashboard and Weekly Gantt reference these settings automatically.</x:v>
      </x:c>
    </x:row>
    <x:row r="5" ht="23" customHeight="1"/>
    <x:row r="6" ht="23" customHeight="1">
      <x:c r="A6" s="11" t="str">
        <x:v>Project settings</x:v>
      </x:c>
      <x:c r="D6" s="11" t="str">
        <x:v>Project objective</x:v>
      </x:c>
    </x:row>
    <x:row r="7" ht="34" customHeight="1">
      <x:c r="A7" s="17" t="str">
        <x:v>Project Name</x:v>
      </x:c>
      <x:c r="B7" s="22" t="str">
        <x:v>Customer Portal Launch</x:v>
      </x:c>
      <x:c r="D7" s="28" t="str">
        <x:v>Design, build, test, and launch a customer self-service portal that reduces support requests and gives customers a clearer view of projects, invoices, and account activity.</x:v>
      </x:c>
    </x:row>
    <x:row r="8" ht="34" customHeight="1">
      <x:c r="A8" s="18" t="str">
        <x:v>Project Manager</x:v>
      </x:c>
      <x:c r="B8" s="23" t="str">
        <x:v>Daniel Brooks</x:v>
      </x:c>
    </x:row>
    <x:row r="9" ht="34" customHeight="1">
      <x:c r="A9" s="18" t="str">
        <x:v>Project Status</x:v>
      </x:c>
      <x:c r="B9" s="23" t="str">
        <x:v>In Progress</x:v>
      </x:c>
    </x:row>
    <x:row r="10" ht="34" customHeight="1">
      <x:c r="A10" s="18" t="str">
        <x:v>Project Start</x:v>
      </x:c>
      <x:c r="B10" s="25" t="n">
        <x:v>46258</x:v>
      </x:c>
    </x:row>
    <x:row r="11" ht="23" customHeight="1">
      <x:c r="A11" s="18" t="str">
        <x:v>Target Finish</x:v>
      </x:c>
      <x:c r="B11" s="25" t="n">
        <x:v>46339</x:v>
      </x:c>
    </x:row>
    <x:row r="12" ht="23" customHeight="1">
      <x:c r="A12" s="18" t="str">
        <x:v>Gantt View Start</x:v>
      </x:c>
      <x:c r="B12" s="25" t="n">
        <x:v>46258</x:v>
      </x:c>
      <x:c r="D12" s="35" t="str">
        <x:v>Team Member</x:v>
      </x:c>
      <x:c r="E12" s="36" t="str">
        <x:v>Role</x:v>
      </x:c>
      <x:c r="F12" s="37" t="str">
        <x:v>Department</x:v>
      </x:c>
      <x:c r="H12" s="35" t="str">
        <x:v>Schedule rule</x:v>
      </x:c>
      <x:c r="I12" s="36" t="str">
        <x:v>Threshold</x:v>
      </x:c>
      <x:c r="J12" s="37" t="str">
        <x:v>Meaning</x:v>
      </x:c>
    </x:row>
    <x:row r="13" ht="23" customHeight="1">
      <x:c r="A13" s="18" t="str">
        <x:v>Number of Weeks</x:v>
      </x:c>
      <x:c r="B13" s="23" t="n">
        <x:v>13</x:v>
      </x:c>
      <x:c r="D13" s="43" t="str">
        <x:v>Daniel Brooks</x:v>
      </x:c>
      <x:c r="E13" s="43" t="str">
        <x:v>Project Manager</x:v>
      </x:c>
      <x:c r="F13" s="43" t="str">
        <x:v>PMO</x:v>
      </x:c>
      <x:c r="H13" s="45" t="str">
        <x:v>Overdue</x:v>
      </x:c>
      <x:c r="I13" s="45" t="str">
        <x:v>Past due</x:v>
      </x:c>
      <x:c r="J13" s="45" t="str">
        <x:v>Task is incomplete after its end date</x:v>
      </x:c>
    </x:row>
    <x:row r="14" ht="23" customHeight="1">
      <x:c r="A14" s="18" t="str">
        <x:v>Working Days / Week</x:v>
      </x:c>
      <x:c r="B14" s="23" t="n">
        <x:v>5</x:v>
      </x:c>
      <x:c r="D14" s="44" t="str">
        <x:v>Aisha Khan</x:v>
      </x:c>
      <x:c r="E14" s="44" t="str">
        <x:v>Product Designer</x:v>
      </x:c>
      <x:c r="F14" s="44" t="str">
        <x:v>Design</x:v>
      </x:c>
      <x:c r="H14" s="46" t="str">
        <x:v>Due soon</x:v>
      </x:c>
      <x:c r="I14" s="46" t="str">
        <x:v>7 days</x:v>
      </x:c>
      <x:c r="J14" s="46" t="str">
        <x:v>Task is incomplete and due within seven days</x:v>
      </x:c>
    </x:row>
    <x:row r="15" ht="23" customHeight="1">
      <x:c r="A15" s="19" t="str">
        <x:v>Reporting Frequency</x:v>
      </x:c>
      <x:c r="B15" s="24" t="str">
        <x:v>Weekly</x:v>
      </x:c>
      <x:c r="D15" s="44" t="str">
        <x:v>Marcus Lee</x:v>
      </x:c>
      <x:c r="E15" s="44" t="str">
        <x:v>Frontend Developer</x:v>
      </x:c>
      <x:c r="F15" s="44" t="str">
        <x:v>Engineering</x:v>
      </x:c>
      <x:c r="H15" s="46" t="str">
        <x:v>On track</x:v>
      </x:c>
      <x:c r="I15" s="46" t="str">
        <x:v>Future</x:v>
      </x:c>
      <x:c r="J15" s="46" t="str">
        <x:v>Task has time remaining</x:v>
      </x:c>
    </x:row>
    <x:row r="16" ht="23" customHeight="1">
      <x:c r="D16" s="44" t="str">
        <x:v>Sofia Patel</x:v>
      </x:c>
      <x:c r="E16" s="44" t="str">
        <x:v>Backend Developer</x:v>
      </x:c>
      <x:c r="F16" s="44" t="str">
        <x:v>Engineering</x:v>
      </x:c>
      <x:c r="H16" s="46" t="str">
        <x:v>Done</x:v>
      </x:c>
      <x:c r="I16" s="46" t="str">
        <x:v>100%</x:v>
      </x:c>
      <x:c r="J16" s="46" t="str">
        <x:v>Task status is marked Done</x:v>
      </x:c>
    </x:row>
    <x:row r="17" ht="23" customHeight="1">
      <x:c r="D17" s="44" t="str">
        <x:v>Nina Garcia</x:v>
      </x:c>
      <x:c r="E17" s="44" t="str">
        <x:v>QA Engineer</x:v>
      </x:c>
      <x:c r="F17" s="44" t="str">
        <x:v>Engineering</x:v>
      </x:c>
    </x:row>
    <x:row r="18" ht="23" customHeight="1">
      <x:c r="D18" s="44" t="str">
        <x:v>Omar Hassan</x:v>
      </x:c>
      <x:c r="E18" s="44" t="str">
        <x:v>Marketing Manager</x:v>
      </x:c>
      <x:c r="F18" s="44" t="str">
        <x:v>Marketing</x:v>
      </x:c>
    </x:row>
    <x:row r="19" ht="23" customHeight="1">
      <x:c r="D19" s="44" t="str">
        <x:v>Emily Chen</x:v>
      </x:c>
      <x:c r="E19" s="44" t="str">
        <x:v>Content Strategist</x:v>
      </x:c>
      <x:c r="F19" s="44" t="str">
        <x:v>Marketing</x:v>
      </x:c>
    </x:row>
    <x:row r="20" ht="23" customHeight="1">
      <x:c r="D20" s="44" t="str">
        <x:v>James Wilson</x:v>
      </x:c>
      <x:c r="E20" s="44" t="str">
        <x:v>Business Analyst</x:v>
      </x:c>
      <x:c r="F20" s="44" t="str">
        <x:v>Operations</x:v>
      </x:c>
    </x:row>
    <x:row r="21" ht="23" customHeight="1">
      <x:c r="D21" s="44"/>
      <x:c r="E21" s="44"/>
      <x:c r="F21" s="44"/>
    </x:row>
    <x:row r="22" ht="23" customHeight="1">
      <x:c r="D22" s="44"/>
      <x:c r="E22" s="44"/>
      <x:c r="F22" s="44"/>
    </x:row>
    <x:row r="23" ht="23" customHeight="1">
      <x:c r="D23" s="44"/>
      <x:c r="E23" s="44"/>
      <x:c r="F23" s="44"/>
    </x:row>
    <x:row r="24" ht="23" customHeight="1">
      <x:c r="D24" s="44"/>
      <x:c r="E24" s="44"/>
      <x:c r="F24" s="44"/>
    </x:row>
    <x:row r="25" ht="23" customHeight="1">
      <x:c r="D25" s="44"/>
      <x:c r="E25" s="44"/>
      <x:c r="F25" s="44"/>
    </x:row>
    <x:row r="26" ht="23" customHeight="1">
      <x:c r="D26" s="44"/>
      <x:c r="E26" s="44"/>
      <x:c r="F26" s="44"/>
    </x:row>
    <x:row r="27" ht="23" customHeight="1">
      <x:c r="D27" s="44"/>
      <x:c r="E27" s="44"/>
      <x:c r="F27" s="44"/>
    </x:row>
    <x:row r="28" ht="23" customHeight="1">
      <x:c r="D28" s="44"/>
      <x:c r="E28" s="44"/>
      <x:c r="F28" s="44"/>
    </x:row>
    <x:row r="29" ht="23" customHeight="1">
      <x:c r="D29" s="44"/>
      <x:c r="E29" s="44"/>
      <x:c r="F29" s="44"/>
    </x:row>
    <x:row r="30" ht="23" customHeight="1">
      <x:c r="D30" s="44"/>
      <x:c r="E30" s="44"/>
      <x:c r="F30" s="44"/>
    </x:row>
    <x:row r="31" ht="23" customHeight="1"/>
    <x:row r="32" ht="23" customHeight="1"/>
    <x:row r="33" ht="23" customHeight="1"/>
    <x:row r="34" ht="23" customHeight="1"/>
  </x:sheetData>
  <x:mergeCells>
    <x:mergeCell ref="A1:J1"/>
    <x:mergeCell ref="A2:J2"/>
    <x:mergeCell ref="A4:J4"/>
    <x:mergeCell ref="A6:B6"/>
    <x:mergeCell ref="D6:J6"/>
    <x:mergeCell ref="D7:J10"/>
  </x:mergeCells>
  <x:dataValidations count="2">
    <x:dataValidation type="list" sqref="B9">
      <x:formula1>"Not Started,In Progress,On Hold,Complete"</x:formula1>
    </x:dataValidation>
    <x:dataValidation type="list" sqref="B15">
      <x:formula1>"Daily,Weekly,Biweekly,Monthly"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7" hidden="0" customWidth="1"/>
    <x:col min="3" max="3" width="34" hidden="0" customWidth="1"/>
    <x:col min="4" max="4" width="21" hidden="0" customWidth="1"/>
    <x:col min="5" max="5" width="14" hidden="0" customWidth="1"/>
    <x:col min="6" max="6" width="13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4" hidden="0" customWidth="1"/>
    <x:col min="12" max="12" width="15" hidden="0" customWidth="1"/>
    <x:col min="13" max="13" width="16" hidden="0" customWidth="1"/>
    <x:col min="14" max="14" width="18" hidden="0" customWidth="1"/>
    <x:col min="15" max="15" width="38" hidden="0" customWidth="1"/>
  </x:cols>
  <x:sheetData>
    <x:row r="1" ht="22" customHeight="1">
      <x:c r="A1" s="1" t="str">
        <x:v>Gantt Task List</x:v>
      </x:c>
    </x:row>
    <x:row r="2" ht="22" customHeight="1">
      <x:c r="A2" s="2" t="str">
        <x:v>Add project phases, tasks, owners, dependencies, dates, effort, and completion.</x:v>
      </x:c>
    </x:row>
    <x:row r="3" ht="22" customHeight="1"/>
    <x:row r="4" ht="22" customHeight="1">
      <x:c r="A4" s="6" t="str">
        <x:v>Enter data in orange cells. Duration, days remaining, and schedule flag calculate automatically.</x:v>
      </x:c>
    </x:row>
    <x:row r="5" ht="22" customHeight="1">
      <x:c r="A5" s="35" t="str">
        <x:v>WBS</x:v>
      </x:c>
      <x:c r="B5" s="36" t="str">
        <x:v>Phase</x:v>
      </x:c>
      <x:c r="C5" s="36" t="str">
        <x:v>Task</x:v>
      </x:c>
      <x:c r="D5" s="36" t="str">
        <x:v>Owner</x:v>
      </x:c>
      <x:c r="E5" s="36" t="str">
        <x:v>Dependency</x:v>
      </x:c>
      <x:c r="F5" s="36" t="str">
        <x:v>Priority</x:v>
      </x:c>
      <x:c r="G5" s="36" t="str">
        <x:v>Status</x:v>
      </x:c>
      <x:c r="H5" s="36" t="str">
        <x:v>Start Date</x:v>
      </x:c>
      <x:c r="I5" s="36" t="str">
        <x:v>End Date</x:v>
      </x:c>
      <x:c r="J5" s="36" t="str">
        <x:v>Duration (Days)</x:v>
      </x:c>
      <x:c r="K5" s="36" t="str">
        <x:v>% Complete</x:v>
      </x:c>
      <x:c r="L5" s="36" t="str">
        <x:v>Planned Hours</x:v>
      </x:c>
      <x:c r="M5" s="36" t="str">
        <x:v>Days Remaining</x:v>
      </x:c>
      <x:c r="N5" s="36" t="str">
        <x:v>Schedule Flag</x:v>
      </x:c>
      <x:c r="O5" s="37" t="str">
        <x:v>Notes</x:v>
      </x:c>
    </x:row>
    <x:row r="6" ht="22" customHeight="1">
      <x:c r="A6" s="43" t="str">
        <x:v>1.1</x:v>
      </x:c>
      <x:c r="B6" s="43" t="str">
        <x:v>Initiation</x:v>
      </x:c>
      <x:c r="C6" s="53" t="str">
        <x:v>Confirm goals and success metrics</x:v>
      </x:c>
      <x:c r="D6" s="43" t="str">
        <x:v>Daniel Brooks</x:v>
      </x:c>
      <x:c r="E6" s="43" t="str">
        <x:v>—</x:v>
      </x:c>
      <x:c r="F6" s="43" t="str">
        <x:v>High</x:v>
      </x:c>
      <x:c r="G6" s="43" t="str">
        <x:v>Done</x:v>
      </x:c>
      <x:c r="H6" s="47" t="n">
        <x:v>46258</x:v>
      </x:c>
      <x:c r="I6" s="47" t="n">
        <x:v>46259</x:v>
      </x:c>
      <x:c r="J6" s="45" t="n">
        <x:f>IF(OR(H6="",I6=""),"",MAX(1,I6-H6+1))</x:f>
        <x:v>2</x:v>
      </x:c>
      <x:c r="K6" s="49" t="n">
        <x:v>1</x:v>
      </x:c>
      <x:c r="L6" s="51" t="n">
        <x:v>12</x:v>
      </x:c>
      <x:c r="M6" s="45" t="n">
        <x:f>IF(OR(C6="",I6=""),"",I6-TODAY())</x:f>
        <x:v>2</x:v>
      </x:c>
      <x:c r="N6" s="45" t="str">
        <x:f>IF(C6="","",IF(G6="Done","DONE",IF(AND(I6&lt;TODAY(),K6&lt;1),"OVERDUE",IF(AND(I6&lt;=TODAY()+7,K6&lt;1),"DUE SOON","ON TRACK"))))</x:f>
        <x:v>DONE</x:v>
      </x:c>
      <x:c r="O6" s="53" t="str">
        <x:v>Sponsor approved.</x:v>
      </x:c>
    </x:row>
    <x:row r="7" ht="22" customHeight="1">
      <x:c r="A7" s="44" t="str">
        <x:v>1.2</x:v>
      </x:c>
      <x:c r="B7" s="44" t="str">
        <x:v>Initiation</x:v>
      </x:c>
      <x:c r="C7" s="54" t="str">
        <x:v>Identify stakeholders and governance</x:v>
      </x:c>
      <x:c r="D7" s="44" t="str">
        <x:v>Daniel Brooks</x:v>
      </x:c>
      <x:c r="E7" s="44" t="str">
        <x:v>1.1</x:v>
      </x:c>
      <x:c r="F7" s="44" t="str">
        <x:v>Medium</x:v>
      </x:c>
      <x:c r="G7" s="44" t="str">
        <x:v>Done</x:v>
      </x:c>
      <x:c r="H7" s="48" t="n">
        <x:v>46258</x:v>
      </x:c>
      <x:c r="I7" s="48" t="n">
        <x:v>46261</x:v>
      </x:c>
      <x:c r="J7" s="46" t="n">
        <x:f>IF(OR(H7="",I7=""),"",MAX(1,I7-H7+1))</x:f>
        <x:v>4</x:v>
      </x:c>
      <x:c r="K7" s="50" t="n">
        <x:v>1</x:v>
      </x:c>
      <x:c r="L7" s="52" t="n">
        <x:v>10</x:v>
      </x:c>
      <x:c r="M7" s="46" t="n">
        <x:f>IF(OR(C7="",I7=""),"",I7-TODAY())</x:f>
        <x:v>4</x:v>
      </x:c>
      <x:c r="N7" s="46" t="str">
        <x:f>IF(C7="","",IF(G7="Done","DONE",IF(AND(I7&lt;TODAY(),K7&lt;1),"OVERDUE",IF(AND(I7&lt;=TODAY()+7,K7&lt;1),"DUE SOON","ON TRACK"))))</x:f>
        <x:v>DONE</x:v>
      </x:c>
      <x:c r="O7" s="54" t="str">
        <x:v>Weekly steering review set.</x:v>
      </x:c>
    </x:row>
    <x:row r="8" ht="22" customHeight="1">
      <x:c r="A8" s="44" t="str">
        <x:v>2.1</x:v>
      </x:c>
      <x:c r="B8" s="44" t="str">
        <x:v>Discovery</x:v>
      </x:c>
      <x:c r="C8" s="54" t="str">
        <x:v>Interview customer support team</x:v>
      </x:c>
      <x:c r="D8" s="44" t="str">
        <x:v>James Wilson</x:v>
      </x:c>
      <x:c r="E8" s="44" t="str">
        <x:v>1.2</x:v>
      </x:c>
      <x:c r="F8" s="44" t="str">
        <x:v>High</x:v>
      </x:c>
      <x:c r="G8" s="44" t="str">
        <x:v>In Progress</x:v>
      </x:c>
      <x:c r="H8" s="48" t="n">
        <x:v>46261</x:v>
      </x:c>
      <x:c r="I8" s="48" t="n">
        <x:v>46268</x:v>
      </x:c>
      <x:c r="J8" s="46" t="n">
        <x:f>IF(OR(H8="",I8=""),"",MAX(1,I8-H8+1))</x:f>
        <x:v>8</x:v>
      </x:c>
      <x:c r="K8" s="50" t="n">
        <x:v>0.8</x:v>
      </x:c>
      <x:c r="L8" s="52" t="n">
        <x:v>28</x:v>
      </x:c>
      <x:c r="M8" s="46" t="n">
        <x:f>IF(OR(C8="",I8=""),"",I8-TODAY())</x:f>
        <x:v>11</x:v>
      </x:c>
      <x:c r="N8" s="46" t="str">
        <x:f>IF(C8="","",IF(G8="Done","DONE",IF(AND(I8&lt;TODAY(),K8&lt;1),"OVERDUE",IF(AND(I8&lt;=TODAY()+7,K8&lt;1),"DUE SOON","ON TRACK"))))</x:f>
        <x:v>ON TRACK</x:v>
      </x:c>
      <x:c r="O8" s="54" t="str">
        <x:v>Seven interviews planned.</x:v>
      </x:c>
    </x:row>
    <x:row r="9" ht="22" customHeight="1">
      <x:c r="A9" s="44" t="str">
        <x:v>2.2</x:v>
      </x:c>
      <x:c r="B9" s="44" t="str">
        <x:v>Discovery</x:v>
      </x:c>
      <x:c r="C9" s="54" t="str">
        <x:v>Map customer portal requirements</x:v>
      </x:c>
      <x:c r="D9" s="44" t="str">
        <x:v>James Wilson</x:v>
      </x:c>
      <x:c r="E9" s="44" t="str">
        <x:v>2.1</x:v>
      </x:c>
      <x:c r="F9" s="44" t="str">
        <x:v>Critical</x:v>
      </x:c>
      <x:c r="G9" s="44" t="str">
        <x:v>In Progress</x:v>
      </x:c>
      <x:c r="H9" s="48" t="n">
        <x:v>46266</x:v>
      </x:c>
      <x:c r="I9" s="48" t="n">
        <x:v>46273</x:v>
      </x:c>
      <x:c r="J9" s="46" t="n">
        <x:f>IF(OR(H9="",I9=""),"",MAX(1,I9-H9+1))</x:f>
        <x:v>8</x:v>
      </x:c>
      <x:c r="K9" s="50" t="n">
        <x:v>0.55</x:v>
      </x:c>
      <x:c r="L9" s="52" t="n">
        <x:v>34</x:v>
      </x:c>
      <x:c r="M9" s="46" t="n">
        <x:f>IF(OR(C9="",I9=""),"",I9-TODAY())</x:f>
        <x:v>16</x:v>
      </x:c>
      <x:c r="N9" s="46" t="str">
        <x:f>IF(C9="","",IF(G9="Done","DONE",IF(AND(I9&lt;TODAY(),K9&lt;1),"OVERDUE",IF(AND(I9&lt;=TODAY()+7,K9&lt;1),"DUE SOON","ON TRACK"))))</x:f>
        <x:v>ON TRACK</x:v>
      </x:c>
      <x:c r="O9" s="54" t="str">
        <x:v>Prioritize billing and project visibility.</x:v>
      </x:c>
    </x:row>
    <x:row r="10" ht="22" customHeight="1">
      <x:c r="A10" s="44" t="str">
        <x:v>2.3</x:v>
      </x:c>
      <x:c r="B10" s="44" t="str">
        <x:v>Discovery</x:v>
      </x:c>
      <x:c r="C10" s="54" t="str">
        <x:v>Approve requirements baseline</x:v>
      </x:c>
      <x:c r="D10" s="44" t="str">
        <x:v>Daniel Brooks</x:v>
      </x:c>
      <x:c r="E10" s="44" t="str">
        <x:v>2.2</x:v>
      </x:c>
      <x:c r="F10" s="44" t="str">
        <x:v>Critical</x:v>
      </x:c>
      <x:c r="G10" s="44" t="str">
        <x:v>Not Started</x:v>
      </x:c>
      <x:c r="H10" s="48" t="n">
        <x:v>46274</x:v>
      </x:c>
      <x:c r="I10" s="48" t="n">
        <x:v>46276</x:v>
      </x:c>
      <x:c r="J10" s="46" t="n">
        <x:f>IF(OR(H10="",I10=""),"",MAX(1,I10-H10+1))</x:f>
        <x:v>3</x:v>
      </x:c>
      <x:c r="K10" s="50" t="n">
        <x:v>0</x:v>
      </x:c>
      <x:c r="L10" s="52" t="n">
        <x:v>14</x:v>
      </x:c>
      <x:c r="M10" s="46" t="n">
        <x:f>IF(OR(C10="",I10=""),"",I10-TODAY())</x:f>
        <x:v>19</x:v>
      </x:c>
      <x:c r="N10" s="46" t="str">
        <x:f>IF(C10="","",IF(G10="Done","DONE",IF(AND(I10&lt;TODAY(),K10&lt;1),"OVERDUE",IF(AND(I10&lt;=TODAY()+7,K10&lt;1),"DUE SOON","ON TRACK"))))</x:f>
        <x:v>ON TRACK</x:v>
      </x:c>
      <x:c r="O10" s="54" t="str">
        <x:v>Milestone gate.</x:v>
      </x:c>
    </x:row>
    <x:row r="11" ht="22" customHeight="1">
      <x:c r="A11" s="44" t="str">
        <x:v>3.1</x:v>
      </x:c>
      <x:c r="B11" s="44" t="str">
        <x:v>Design</x:v>
      </x:c>
      <x:c r="C11" s="54" t="str">
        <x:v>Create portal sitemap</x:v>
      </x:c>
      <x:c r="D11" s="44" t="str">
        <x:v>Aisha Khan</x:v>
      </x:c>
      <x:c r="E11" s="44" t="str">
        <x:v>2.2</x:v>
      </x:c>
      <x:c r="F11" s="44" t="str">
        <x:v>High</x:v>
      </x:c>
      <x:c r="G11" s="44" t="str">
        <x:v>Not Started</x:v>
      </x:c>
      <x:c r="H11" s="48" t="n">
        <x:v>46272</x:v>
      </x:c>
      <x:c r="I11" s="48" t="n">
        <x:v>46276</x:v>
      </x:c>
      <x:c r="J11" s="46" t="n">
        <x:f>IF(OR(H11="",I11=""),"",MAX(1,I11-H11+1))</x:f>
        <x:v>5</x:v>
      </x:c>
      <x:c r="K11" s="50" t="n">
        <x:v>0</x:v>
      </x:c>
      <x:c r="L11" s="52" t="n">
        <x:v>24</x:v>
      </x:c>
      <x:c r="M11" s="46" t="n">
        <x:f>IF(OR(C11="",I11=""),"",I11-TODAY())</x:f>
        <x:v>19</x:v>
      </x:c>
      <x:c r="N11" s="46" t="str">
        <x:f>IF(C11="","",IF(G11="Done","DONE",IF(AND(I11&lt;TODAY(),K11&lt;1),"OVERDUE",IF(AND(I11&lt;=TODAY()+7,K11&lt;1),"DUE SOON","ON TRACK"))))</x:f>
        <x:v>ON TRACK</x:v>
      </x:c>
      <x:c r="O11" s="54" t="str"/>
    </x:row>
    <x:row r="12" ht="22" customHeight="1">
      <x:c r="A12" s="44" t="str">
        <x:v>3.2</x:v>
      </x:c>
      <x:c r="B12" s="44" t="str">
        <x:v>Design</x:v>
      </x:c>
      <x:c r="C12" s="54" t="str">
        <x:v>Build user flows and wireframes</x:v>
      </x:c>
      <x:c r="D12" s="44" t="str">
        <x:v>Aisha Khan</x:v>
      </x:c>
      <x:c r="E12" s="44" t="str">
        <x:v>3.1</x:v>
      </x:c>
      <x:c r="F12" s="44" t="str">
        <x:v>High</x:v>
      </x:c>
      <x:c r="G12" s="44" t="str">
        <x:v>Not Started</x:v>
      </x:c>
      <x:c r="H12" s="48" t="n">
        <x:v>46275</x:v>
      </x:c>
      <x:c r="I12" s="48" t="n">
        <x:v>46283</x:v>
      </x:c>
      <x:c r="J12" s="46" t="n">
        <x:f>IF(OR(H12="",I12=""),"",MAX(1,I12-H12+1))</x:f>
        <x:v>9</x:v>
      </x:c>
      <x:c r="K12" s="50" t="n">
        <x:v>0</x:v>
      </x:c>
      <x:c r="L12" s="52" t="n">
        <x:v>42</x:v>
      </x:c>
      <x:c r="M12" s="46" t="n">
        <x:f>IF(OR(C12="",I12=""),"",I12-TODAY())</x:f>
        <x:v>26</x:v>
      </x:c>
      <x:c r="N12" s="46" t="str">
        <x:f>IF(C12="","",IF(G12="Done","DONE",IF(AND(I12&lt;TODAY(),K12&lt;1),"OVERDUE",IF(AND(I12&lt;=TODAY()+7,K12&lt;1),"DUE SOON","ON TRACK"))))</x:f>
        <x:v>ON TRACK</x:v>
      </x:c>
      <x:c r="O12" s="54" t="str"/>
    </x:row>
    <x:row r="13" ht="22" customHeight="1">
      <x:c r="A13" s="44" t="str">
        <x:v>3.3</x:v>
      </x:c>
      <x:c r="B13" s="44" t="str">
        <x:v>Design</x:v>
      </x:c>
      <x:c r="C13" s="54" t="str">
        <x:v>Create high-fidelity screens</x:v>
      </x:c>
      <x:c r="D13" s="44" t="str">
        <x:v>Aisha Khan</x:v>
      </x:c>
      <x:c r="E13" s="44" t="str">
        <x:v>3.2</x:v>
      </x:c>
      <x:c r="F13" s="44" t="str">
        <x:v>Critical</x:v>
      </x:c>
      <x:c r="G13" s="44" t="str">
        <x:v>Not Started</x:v>
      </x:c>
      <x:c r="H13" s="48" t="n">
        <x:v>46282</x:v>
      </x:c>
      <x:c r="I13" s="48" t="n">
        <x:v>46294</x:v>
      </x:c>
      <x:c r="J13" s="46" t="n">
        <x:f>IF(OR(H13="",I13=""),"",MAX(1,I13-H13+1))</x:f>
        <x:v>13</x:v>
      </x:c>
      <x:c r="K13" s="50" t="n">
        <x:v>0</x:v>
      </x:c>
      <x:c r="L13" s="52" t="n">
        <x:v>58</x:v>
      </x:c>
      <x:c r="M13" s="46" t="n">
        <x:f>IF(OR(C13="",I13=""),"",I13-TODAY())</x:f>
        <x:v>37</x:v>
      </x:c>
      <x:c r="N13" s="46" t="str">
        <x:f>IF(C13="","",IF(G13="Done","DONE",IF(AND(I13&lt;TODAY(),K13&lt;1),"OVERDUE",IF(AND(I13&lt;=TODAY()+7,K13&lt;1),"DUE SOON","ON TRACK"))))</x:f>
        <x:v>ON TRACK</x:v>
      </x:c>
      <x:c r="O13" s="54" t="str"/>
    </x:row>
    <x:row r="14" ht="22" customHeight="1">
      <x:c r="A14" s="44" t="str">
        <x:v>3.4</x:v>
      </x:c>
      <x:c r="B14" s="44" t="str">
        <x:v>Design</x:v>
      </x:c>
      <x:c r="C14" s="54" t="str">
        <x:v>Approve design system</x:v>
      </x:c>
      <x:c r="D14" s="44" t="str">
        <x:v>Daniel Brooks</x:v>
      </x:c>
      <x:c r="E14" s="44" t="str">
        <x:v>3.3</x:v>
      </x:c>
      <x:c r="F14" s="44" t="str">
        <x:v>High</x:v>
      </x:c>
      <x:c r="G14" s="44" t="str">
        <x:v>Not Started</x:v>
      </x:c>
      <x:c r="H14" s="48" t="n">
        <x:v>46294</x:v>
      </x:c>
      <x:c r="I14" s="48" t="n">
        <x:v>46296</x:v>
      </x:c>
      <x:c r="J14" s="46" t="n">
        <x:f>IF(OR(H14="",I14=""),"",MAX(1,I14-H14+1))</x:f>
        <x:v>3</x:v>
      </x:c>
      <x:c r="K14" s="50" t="n">
        <x:v>0</x:v>
      </x:c>
      <x:c r="L14" s="52" t="n">
        <x:v>12</x:v>
      </x:c>
      <x:c r="M14" s="46" t="n">
        <x:f>IF(OR(C14="",I14=""),"",I14-TODAY())</x:f>
        <x:v>39</x:v>
      </x:c>
      <x:c r="N14" s="46" t="str">
        <x:f>IF(C14="","",IF(G14="Done","DONE",IF(AND(I14&lt;TODAY(),K14&lt;1),"OVERDUE",IF(AND(I14&lt;=TODAY()+7,K14&lt;1),"DUE SOON","ON TRACK"))))</x:f>
        <x:v>ON TRACK</x:v>
      </x:c>
      <x:c r="O14" s="54" t="str">
        <x:v>Milestone gate.</x:v>
      </x:c>
    </x:row>
    <x:row r="15" ht="22" customHeight="1">
      <x:c r="A15" s="44" t="str">
        <x:v>4.1</x:v>
      </x:c>
      <x:c r="B15" s="44" t="str">
        <x:v>Development</x:v>
      </x:c>
      <x:c r="C15" s="54" t="str">
        <x:v>Build authentication and account access</x:v>
      </x:c>
      <x:c r="D15" s="44" t="str">
        <x:v>Sofia Patel</x:v>
      </x:c>
      <x:c r="E15" s="44" t="str">
        <x:v>2.3</x:v>
      </x:c>
      <x:c r="F15" s="44" t="str">
        <x:v>Critical</x:v>
      </x:c>
      <x:c r="G15" s="44" t="str">
        <x:v>Not Started</x:v>
      </x:c>
      <x:c r="H15" s="48" t="n">
        <x:v>46286</x:v>
      </x:c>
      <x:c r="I15" s="48" t="n">
        <x:v>46297</x:v>
      </x:c>
      <x:c r="J15" s="46" t="n">
        <x:f>IF(OR(H15="",I15=""),"",MAX(1,I15-H15+1))</x:f>
        <x:v>12</x:v>
      </x:c>
      <x:c r="K15" s="50" t="n">
        <x:v>0</x:v>
      </x:c>
      <x:c r="L15" s="52" t="n">
        <x:v>64</x:v>
      </x:c>
      <x:c r="M15" s="46" t="n">
        <x:f>IF(OR(C15="",I15=""),"",I15-TODAY())</x:f>
        <x:v>40</x:v>
      </x:c>
      <x:c r="N15" s="46" t="str">
        <x:f>IF(C15="","",IF(G15="Done","DONE",IF(AND(I15&lt;TODAY(),K15&lt;1),"OVERDUE",IF(AND(I15&lt;=TODAY()+7,K15&lt;1),"DUE SOON","ON TRACK"))))</x:f>
        <x:v>ON TRACK</x:v>
      </x:c>
      <x:c r="O15" s="54" t="str"/>
    </x:row>
    <x:row r="16" ht="22" customHeight="1">
      <x:c r="A16" s="44" t="str">
        <x:v>4.2</x:v>
      </x:c>
      <x:c r="B16" s="44" t="str">
        <x:v>Development</x:v>
      </x:c>
      <x:c r="C16" s="54" t="str">
        <x:v>Build portal navigation and layout</x:v>
      </x:c>
      <x:c r="D16" s="44" t="str">
        <x:v>Marcus Lee</x:v>
      </x:c>
      <x:c r="E16" s="44" t="str">
        <x:v>3.4</x:v>
      </x:c>
      <x:c r="F16" s="44" t="str">
        <x:v>Critical</x:v>
      </x:c>
      <x:c r="G16" s="44" t="str">
        <x:v>Not Started</x:v>
      </x:c>
      <x:c r="H16" s="48" t="n">
        <x:v>46296</x:v>
      </x:c>
      <x:c r="I16" s="48" t="n">
        <x:v>46307</x:v>
      </x:c>
      <x:c r="J16" s="46" t="n">
        <x:f>IF(OR(H16="",I16=""),"",MAX(1,I16-H16+1))</x:f>
        <x:v>12</x:v>
      </x:c>
      <x:c r="K16" s="50" t="n">
        <x:v>0</x:v>
      </x:c>
      <x:c r="L16" s="52" t="n">
        <x:v>56</x:v>
      </x:c>
      <x:c r="M16" s="46" t="n">
        <x:f>IF(OR(C16="",I16=""),"",I16-TODAY())</x:f>
        <x:v>50</x:v>
      </x:c>
      <x:c r="N16" s="46" t="str">
        <x:f>IF(C16="","",IF(G16="Done","DONE",IF(AND(I16&lt;TODAY(),K16&lt;1),"OVERDUE",IF(AND(I16&lt;=TODAY()+7,K16&lt;1),"DUE SOON","ON TRACK"))))</x:f>
        <x:v>ON TRACK</x:v>
      </x:c>
      <x:c r="O16" s="54" t="str"/>
    </x:row>
    <x:row r="17" ht="22" customHeight="1">
      <x:c r="A17" s="44" t="str">
        <x:v>4.3</x:v>
      </x:c>
      <x:c r="B17" s="44" t="str">
        <x:v>Development</x:v>
      </x:c>
      <x:c r="C17" s="54" t="str">
        <x:v>Connect project and invoice data</x:v>
      </x:c>
      <x:c r="D17" s="44" t="str">
        <x:v>Sofia Patel</x:v>
      </x:c>
      <x:c r="E17" s="44" t="str">
        <x:v>4.1</x:v>
      </x:c>
      <x:c r="F17" s="44" t="str">
        <x:v>Critical</x:v>
      </x:c>
      <x:c r="G17" s="44" t="str">
        <x:v>Not Started</x:v>
      </x:c>
      <x:c r="H17" s="48" t="n">
        <x:v>46300</x:v>
      </x:c>
      <x:c r="I17" s="48" t="n">
        <x:v>46311</x:v>
      </x:c>
      <x:c r="J17" s="46" t="n">
        <x:f>IF(OR(H17="",I17=""),"",MAX(1,I17-H17+1))</x:f>
        <x:v>12</x:v>
      </x:c>
      <x:c r="K17" s="50" t="n">
        <x:v>0</x:v>
      </x:c>
      <x:c r="L17" s="52" t="n">
        <x:v>70</x:v>
      </x:c>
      <x:c r="M17" s="46" t="n">
        <x:f>IF(OR(C17="",I17=""),"",I17-TODAY())</x:f>
        <x:v>54</x:v>
      </x:c>
      <x:c r="N17" s="46" t="str">
        <x:f>IF(C17="","",IF(G17="Done","DONE",IF(AND(I17&lt;TODAY(),K17&lt;1),"OVERDUE",IF(AND(I17&lt;=TODAY()+7,K17&lt;1),"DUE SOON","ON TRACK"))))</x:f>
        <x:v>ON TRACK</x:v>
      </x:c>
      <x:c r="O17" s="54" t="str"/>
    </x:row>
    <x:row r="18" ht="22" customHeight="1">
      <x:c r="A18" s="44" t="str">
        <x:v>4.4</x:v>
      </x:c>
      <x:c r="B18" s="44" t="str">
        <x:v>Development</x:v>
      </x:c>
      <x:c r="C18" s="54" t="str">
        <x:v>Build account activity views</x:v>
      </x:c>
      <x:c r="D18" s="44" t="str">
        <x:v>Marcus Lee</x:v>
      </x:c>
      <x:c r="E18" s="44" t="str">
        <x:v>4.2</x:v>
      </x:c>
      <x:c r="F18" s="44" t="str">
        <x:v>High</x:v>
      </x:c>
      <x:c r="G18" s="44" t="str">
        <x:v>Not Started</x:v>
      </x:c>
      <x:c r="H18" s="48" t="n">
        <x:v>46307</x:v>
      </x:c>
      <x:c r="I18" s="48" t="n">
        <x:v>46316</x:v>
      </x:c>
      <x:c r="J18" s="46" t="n">
        <x:f>IF(OR(H18="",I18=""),"",MAX(1,I18-H18+1))</x:f>
        <x:v>10</x:v>
      </x:c>
      <x:c r="K18" s="50" t="n">
        <x:v>0</x:v>
      </x:c>
      <x:c r="L18" s="52" t="n">
        <x:v>48</x:v>
      </x:c>
      <x:c r="M18" s="46" t="n">
        <x:f>IF(OR(C18="",I18=""),"",I18-TODAY())</x:f>
        <x:v>59</x:v>
      </x:c>
      <x:c r="N18" s="46" t="str">
        <x:f>IF(C18="","",IF(G18="Done","DONE",IF(AND(I18&lt;TODAY(),K18&lt;1),"OVERDUE",IF(AND(I18&lt;=TODAY()+7,K18&lt;1),"DUE SOON","ON TRACK"))))</x:f>
        <x:v>ON TRACK</x:v>
      </x:c>
      <x:c r="O18" s="54" t="str"/>
    </x:row>
    <x:row r="19" ht="22" customHeight="1">
      <x:c r="A19" s="44" t="str">
        <x:v>5.1</x:v>
      </x:c>
      <x:c r="B19" s="44" t="str">
        <x:v>Content</x:v>
      </x:c>
      <x:c r="C19" s="54" t="str">
        <x:v>Write portal help content</x:v>
      </x:c>
      <x:c r="D19" s="44" t="str">
        <x:v>Emily Chen</x:v>
      </x:c>
      <x:c r="E19" s="44" t="str">
        <x:v>3.2</x:v>
      </x:c>
      <x:c r="F19" s="44" t="str">
        <x:v>Medium</x:v>
      </x:c>
      <x:c r="G19" s="44" t="str">
        <x:v>Not Started</x:v>
      </x:c>
      <x:c r="H19" s="48" t="n">
        <x:v>46300</x:v>
      </x:c>
      <x:c r="I19" s="48" t="n">
        <x:v>46311</x:v>
      </x:c>
      <x:c r="J19" s="46" t="n">
        <x:f>IF(OR(H19="",I19=""),"",MAX(1,I19-H19+1))</x:f>
        <x:v>12</x:v>
      </x:c>
      <x:c r="K19" s="50" t="n">
        <x:v>0</x:v>
      </x:c>
      <x:c r="L19" s="52" t="n">
        <x:v>30</x:v>
      </x:c>
      <x:c r="M19" s="46" t="n">
        <x:f>IF(OR(C19="",I19=""),"",I19-TODAY())</x:f>
        <x:v>54</x:v>
      </x:c>
      <x:c r="N19" s="46" t="str">
        <x:f>IF(C19="","",IF(G19="Done","DONE",IF(AND(I19&lt;TODAY(),K19&lt;1),"OVERDUE",IF(AND(I19&lt;=TODAY()+7,K19&lt;1),"DUE SOON","ON TRACK"))))</x:f>
        <x:v>ON TRACK</x:v>
      </x:c>
      <x:c r="O19" s="54" t="str"/>
    </x:row>
    <x:row r="20" ht="22" customHeight="1">
      <x:c r="A20" s="44" t="str">
        <x:v>5.2</x:v>
      </x:c>
      <x:c r="B20" s="44" t="str">
        <x:v>Content</x:v>
      </x:c>
      <x:c r="C20" s="54" t="str">
        <x:v>Prepare launch communications</x:v>
      </x:c>
      <x:c r="D20" s="44" t="str">
        <x:v>Omar Hassan</x:v>
      </x:c>
      <x:c r="E20" s="44" t="str">
        <x:v>5.1</x:v>
      </x:c>
      <x:c r="F20" s="44" t="str">
        <x:v>Medium</x:v>
      </x:c>
      <x:c r="G20" s="44" t="str">
        <x:v>Not Started</x:v>
      </x:c>
      <x:c r="H20" s="48" t="n">
        <x:v>46314</x:v>
      </x:c>
      <x:c r="I20" s="48" t="n">
        <x:v>46323</x:v>
      </x:c>
      <x:c r="J20" s="46" t="n">
        <x:f>IF(OR(H20="",I20=""),"",MAX(1,I20-H20+1))</x:f>
        <x:v>10</x:v>
      </x:c>
      <x:c r="K20" s="50" t="n">
        <x:v>0</x:v>
      </x:c>
      <x:c r="L20" s="52" t="n">
        <x:v>26</x:v>
      </x:c>
      <x:c r="M20" s="46" t="n">
        <x:f>IF(OR(C20="",I20=""),"",I20-TODAY())</x:f>
        <x:v>66</x:v>
      </x:c>
      <x:c r="N20" s="46" t="str">
        <x:f>IF(C20="","",IF(G20="Done","DONE",IF(AND(I20&lt;TODAY(),K20&lt;1),"OVERDUE",IF(AND(I20&lt;=TODAY()+7,K20&lt;1),"DUE SOON","ON TRACK"))))</x:f>
        <x:v>ON TRACK</x:v>
      </x:c>
      <x:c r="O20" s="54" t="str"/>
    </x:row>
    <x:row r="21" ht="22" customHeight="1">
      <x:c r="A21" s="44" t="str">
        <x:v>6.1</x:v>
      </x:c>
      <x:c r="B21" s="44" t="str">
        <x:v>Testing</x:v>
      </x:c>
      <x:c r="C21" s="54" t="str">
        <x:v>Run functional and integration testing</x:v>
      </x:c>
      <x:c r="D21" s="44" t="str">
        <x:v>Nina Garcia</x:v>
      </x:c>
      <x:c r="E21" s="44" t="str">
        <x:v>4.3</x:v>
      </x:c>
      <x:c r="F21" s="44" t="str">
        <x:v>Critical</x:v>
      </x:c>
      <x:c r="G21" s="44" t="str">
        <x:v>Not Started</x:v>
      </x:c>
      <x:c r="H21" s="48" t="n">
        <x:v>46314</x:v>
      </x:c>
      <x:c r="I21" s="48" t="n">
        <x:v>46323</x:v>
      </x:c>
      <x:c r="J21" s="46" t="n">
        <x:f>IF(OR(H21="",I21=""),"",MAX(1,I21-H21+1))</x:f>
        <x:v>10</x:v>
      </x:c>
      <x:c r="K21" s="50" t="n">
        <x:v>0</x:v>
      </x:c>
      <x:c r="L21" s="52" t="n">
        <x:v>44</x:v>
      </x:c>
      <x:c r="M21" s="46" t="n">
        <x:f>IF(OR(C21="",I21=""),"",I21-TODAY())</x:f>
        <x:v>66</x:v>
      </x:c>
      <x:c r="N21" s="46" t="str">
        <x:f>IF(C21="","",IF(G21="Done","DONE",IF(AND(I21&lt;TODAY(),K21&lt;1),"OVERDUE",IF(AND(I21&lt;=TODAY()+7,K21&lt;1),"DUE SOON","ON TRACK"))))</x:f>
        <x:v>ON TRACK</x:v>
      </x:c>
      <x:c r="O21" s="54" t="str"/>
    </x:row>
    <x:row r="22" ht="22" customHeight="1">
      <x:c r="A22" s="44" t="str">
        <x:v>6.2</x:v>
      </x:c>
      <x:c r="B22" s="44" t="str">
        <x:v>Testing</x:v>
      </x:c>
      <x:c r="C22" s="54" t="str">
        <x:v>Complete user acceptance testing</x:v>
      </x:c>
      <x:c r="D22" s="44" t="str">
        <x:v>James Wilson</x:v>
      </x:c>
      <x:c r="E22" s="44" t="str">
        <x:v>6.1</x:v>
      </x:c>
      <x:c r="F22" s="44" t="str">
        <x:v>Critical</x:v>
      </x:c>
      <x:c r="G22" s="44" t="str">
        <x:v>Not Started</x:v>
      </x:c>
      <x:c r="H22" s="48" t="n">
        <x:v>46324</x:v>
      </x:c>
      <x:c r="I22" s="48" t="n">
        <x:v>46331</x:v>
      </x:c>
      <x:c r="J22" s="46" t="n">
        <x:f>IF(OR(H22="",I22=""),"",MAX(1,I22-H22+1))</x:f>
        <x:v>8</x:v>
      </x:c>
      <x:c r="K22" s="50" t="n">
        <x:v>0</x:v>
      </x:c>
      <x:c r="L22" s="52" t="n">
        <x:v>36</x:v>
      </x:c>
      <x:c r="M22" s="46" t="n">
        <x:f>IF(OR(C22="",I22=""),"",I22-TODAY())</x:f>
        <x:v>74</x:v>
      </x:c>
      <x:c r="N22" s="46" t="str">
        <x:f>IF(C22="","",IF(G22="Done","DONE",IF(AND(I22&lt;TODAY(),K22&lt;1),"OVERDUE",IF(AND(I22&lt;=TODAY()+7,K22&lt;1),"DUE SOON","ON TRACK"))))</x:f>
        <x:v>ON TRACK</x:v>
      </x:c>
      <x:c r="O22" s="54" t="str"/>
    </x:row>
    <x:row r="23" ht="22" customHeight="1">
      <x:c r="A23" s="44" t="str">
        <x:v>6.3</x:v>
      </x:c>
      <x:c r="B23" s="44" t="str">
        <x:v>Testing</x:v>
      </x:c>
      <x:c r="C23" s="54" t="str">
        <x:v>Resolve critical defects</x:v>
      </x:c>
      <x:c r="D23" s="44" t="str">
        <x:v>Marcus Lee</x:v>
      </x:c>
      <x:c r="E23" s="44" t="str">
        <x:v>6.2</x:v>
      </x:c>
      <x:c r="F23" s="44" t="str">
        <x:v>Critical</x:v>
      </x:c>
      <x:c r="G23" s="44" t="str">
        <x:v>Not Started</x:v>
      </x:c>
      <x:c r="H23" s="48" t="n">
        <x:v>46328</x:v>
      </x:c>
      <x:c r="I23" s="48" t="n">
        <x:v>46335</x:v>
      </x:c>
      <x:c r="J23" s="46" t="n">
        <x:f>IF(OR(H23="",I23=""),"",MAX(1,I23-H23+1))</x:f>
        <x:v>8</x:v>
      </x:c>
      <x:c r="K23" s="50" t="n">
        <x:v>0</x:v>
      </x:c>
      <x:c r="L23" s="52" t="n">
        <x:v>38</x:v>
      </x:c>
      <x:c r="M23" s="46" t="n">
        <x:f>IF(OR(C23="",I23=""),"",I23-TODAY())</x:f>
        <x:v>78</x:v>
      </x:c>
      <x:c r="N23" s="46" t="str">
        <x:f>IF(C23="","",IF(G23="Done","DONE",IF(AND(I23&lt;TODAY(),K23&lt;1),"OVERDUE",IF(AND(I23&lt;=TODAY()+7,K23&lt;1),"DUE SOON","ON TRACK"))))</x:f>
        <x:v>ON TRACK</x:v>
      </x:c>
      <x:c r="O23" s="54" t="str"/>
    </x:row>
    <x:row r="24" ht="22" customHeight="1">
      <x:c r="A24" s="44" t="str">
        <x:v>7.1</x:v>
      </x:c>
      <x:c r="B24" s="44" t="str">
        <x:v>Launch</x:v>
      </x:c>
      <x:c r="C24" s="54" t="str">
        <x:v>Deploy customer portal</x:v>
      </x:c>
      <x:c r="D24" s="44" t="str">
        <x:v>Sofia Patel</x:v>
      </x:c>
      <x:c r="E24" s="44" t="str">
        <x:v>6.3</x:v>
      </x:c>
      <x:c r="F24" s="44" t="str">
        <x:v>Critical</x:v>
      </x:c>
      <x:c r="G24" s="44" t="str">
        <x:v>Not Started</x:v>
      </x:c>
      <x:c r="H24" s="48" t="n">
        <x:v>46336</x:v>
      </x:c>
      <x:c r="I24" s="48" t="n">
        <x:v>46338</x:v>
      </x:c>
      <x:c r="J24" s="46" t="n">
        <x:f>IF(OR(H24="",I24=""),"",MAX(1,I24-H24+1))</x:f>
        <x:v>3</x:v>
      </x:c>
      <x:c r="K24" s="50" t="n">
        <x:v>0</x:v>
      </x:c>
      <x:c r="L24" s="52" t="n">
        <x:v>18</x:v>
      </x:c>
      <x:c r="M24" s="46" t="n">
        <x:f>IF(OR(C24="",I24=""),"",I24-TODAY())</x:f>
        <x:v>81</x:v>
      </x:c>
      <x:c r="N24" s="46" t="str">
        <x:f>IF(C24="","",IF(G24="Done","DONE",IF(AND(I24&lt;TODAY(),K24&lt;1),"OVERDUE",IF(AND(I24&lt;=TODAY()+7,K24&lt;1),"DUE SOON","ON TRACK"))))</x:f>
        <x:v>ON TRACK</x:v>
      </x:c>
      <x:c r="O24" s="54" t="str"/>
    </x:row>
    <x:row r="25" ht="22" customHeight="1">
      <x:c r="A25" s="44" t="str">
        <x:v>7.2</x:v>
      </x:c>
      <x:c r="B25" s="44" t="str">
        <x:v>Launch</x:v>
      </x:c>
      <x:c r="C25" s="54" t="str">
        <x:v>Validate launch and transition to support</x:v>
      </x:c>
      <x:c r="D25" s="44" t="str">
        <x:v>Daniel Brooks</x:v>
      </x:c>
      <x:c r="E25" s="44" t="str">
        <x:v>7.1</x:v>
      </x:c>
      <x:c r="F25" s="44" t="str">
        <x:v>Critical</x:v>
      </x:c>
      <x:c r="G25" s="44" t="str">
        <x:v>Not Started</x:v>
      </x:c>
      <x:c r="H25" s="48" t="n">
        <x:v>46339</x:v>
      </x:c>
      <x:c r="I25" s="48" t="n">
        <x:v>46339</x:v>
      </x:c>
      <x:c r="J25" s="46" t="n">
        <x:f>IF(OR(H25="",I25=""),"",MAX(1,I25-H25+1))</x:f>
        <x:v>1</x:v>
      </x:c>
      <x:c r="K25" s="50" t="n">
        <x:v>0</x:v>
      </x:c>
      <x:c r="L25" s="52" t="n">
        <x:v>12</x:v>
      </x:c>
      <x:c r="M25" s="46" t="n">
        <x:f>IF(OR(C25="",I25=""),"",I25-TODAY())</x:f>
        <x:v>82</x:v>
      </x:c>
      <x:c r="N25" s="46" t="str">
        <x:f>IF(C25="","",IF(G25="Done","DONE",IF(AND(I25&lt;TODAY(),K25&lt;1),"OVERDUE",IF(AND(I25&lt;=TODAY()+7,K25&lt;1),"DUE SOON","ON TRACK"))))</x:f>
        <x:v>ON TRACK</x:v>
      </x:c>
      <x:c r="O25" s="54" t="str">
        <x:v>Launch milestone.</x:v>
      </x:c>
    </x:row>
    <x:row r="26" ht="22" customHeight="1">
      <x:c r="A26" s="44"/>
      <x:c r="B26" s="44"/>
      <x:c r="C26" s="54"/>
      <x:c r="D26" s="44"/>
      <x:c r="E26" s="44"/>
      <x:c r="F26" s="44"/>
      <x:c r="G26" s="44"/>
      <x:c r="H26" s="48"/>
      <x:c r="I26" s="48"/>
      <x:c r="J26" s="46" t="str">
        <x:f>IF(OR(H26="",I26=""),"",MAX(1,I26-H26+1))</x:f>
      </x:c>
      <x:c r="K26" s="50"/>
      <x:c r="L26" s="52"/>
      <x:c r="M26" s="46" t="str">
        <x:f>IF(OR(C26="",I26=""),"",I26-TODAY())</x:f>
      </x:c>
      <x:c r="N26" s="46" t="str">
        <x:f>IF(C26="","",IF(G26="Done","DONE",IF(AND(I26&lt;TODAY(),K26&lt;1),"OVERDUE",IF(AND(I26&lt;=TODAY()+7,K26&lt;1),"DUE SOON","ON TRACK"))))</x:f>
      </x:c>
      <x:c r="O26" s="54"/>
    </x:row>
    <x:row r="27" ht="22" customHeight="1">
      <x:c r="A27" s="44"/>
      <x:c r="B27" s="44"/>
      <x:c r="C27" s="54"/>
      <x:c r="D27" s="44"/>
      <x:c r="E27" s="44"/>
      <x:c r="F27" s="44"/>
      <x:c r="G27" s="44"/>
      <x:c r="H27" s="48"/>
      <x:c r="I27" s="48"/>
      <x:c r="J27" s="46" t="str">
        <x:f>IF(OR(H27="",I27=""),"",MAX(1,I27-H27+1))</x:f>
      </x:c>
      <x:c r="K27" s="50"/>
      <x:c r="L27" s="52"/>
      <x:c r="M27" s="46" t="str">
        <x:f>IF(OR(C27="",I27=""),"",I27-TODAY())</x:f>
      </x:c>
      <x:c r="N27" s="46" t="str">
        <x:f>IF(C27="","",IF(G27="Done","DONE",IF(AND(I27&lt;TODAY(),K27&lt;1),"OVERDUE",IF(AND(I27&lt;=TODAY()+7,K27&lt;1),"DUE SOON","ON TRACK"))))</x:f>
      </x:c>
      <x:c r="O27" s="54"/>
    </x:row>
    <x:row r="28" ht="22" customHeight="1">
      <x:c r="A28" s="44"/>
      <x:c r="B28" s="44"/>
      <x:c r="C28" s="54"/>
      <x:c r="D28" s="44"/>
      <x:c r="E28" s="44"/>
      <x:c r="F28" s="44"/>
      <x:c r="G28" s="44"/>
      <x:c r="H28" s="48"/>
      <x:c r="I28" s="48"/>
      <x:c r="J28" s="46" t="str">
        <x:f>IF(OR(H28="",I28=""),"",MAX(1,I28-H28+1))</x:f>
      </x:c>
      <x:c r="K28" s="50"/>
      <x:c r="L28" s="52"/>
      <x:c r="M28" s="46" t="str">
        <x:f>IF(OR(C28="",I28=""),"",I28-TODAY())</x:f>
      </x:c>
      <x:c r="N28" s="46" t="str">
        <x:f>IF(C28="","",IF(G28="Done","DONE",IF(AND(I28&lt;TODAY(),K28&lt;1),"OVERDUE",IF(AND(I28&lt;=TODAY()+7,K28&lt;1),"DUE SOON","ON TRACK"))))</x:f>
      </x:c>
      <x:c r="O28" s="54"/>
    </x:row>
    <x:row r="29" ht="22" customHeight="1">
      <x:c r="A29" s="44"/>
      <x:c r="B29" s="44"/>
      <x:c r="C29" s="54"/>
      <x:c r="D29" s="44"/>
      <x:c r="E29" s="44"/>
      <x:c r="F29" s="44"/>
      <x:c r="G29" s="44"/>
      <x:c r="H29" s="48"/>
      <x:c r="I29" s="48"/>
      <x:c r="J29" s="46" t="str">
        <x:f>IF(OR(H29="",I29=""),"",MAX(1,I29-H29+1))</x:f>
      </x:c>
      <x:c r="K29" s="50"/>
      <x:c r="L29" s="52"/>
      <x:c r="M29" s="46" t="str">
        <x:f>IF(OR(C29="",I29=""),"",I29-TODAY())</x:f>
      </x:c>
      <x:c r="N29" s="46" t="str">
        <x:f>IF(C29="","",IF(G29="Done","DONE",IF(AND(I29&lt;TODAY(),K29&lt;1),"OVERDUE",IF(AND(I29&lt;=TODAY()+7,K29&lt;1),"DUE SOON","ON TRACK"))))</x:f>
      </x:c>
      <x:c r="O29" s="54"/>
    </x:row>
    <x:row r="30" ht="22" customHeight="1">
      <x:c r="A30" s="44"/>
      <x:c r="B30" s="44"/>
      <x:c r="C30" s="54"/>
      <x:c r="D30" s="44"/>
      <x:c r="E30" s="44"/>
      <x:c r="F30" s="44"/>
      <x:c r="G30" s="44"/>
      <x:c r="H30" s="48"/>
      <x:c r="I30" s="48"/>
      <x:c r="J30" s="46" t="str">
        <x:f>IF(OR(H30="",I30=""),"",MAX(1,I30-H30+1))</x:f>
      </x:c>
      <x:c r="K30" s="50"/>
      <x:c r="L30" s="52"/>
      <x:c r="M30" s="46" t="str">
        <x:f>IF(OR(C30="",I30=""),"",I30-TODAY())</x:f>
      </x:c>
      <x:c r="N30" s="46" t="str">
        <x:f>IF(C30="","",IF(G30="Done","DONE",IF(AND(I30&lt;TODAY(),K30&lt;1),"OVERDUE",IF(AND(I30&lt;=TODAY()+7,K30&lt;1),"DUE SOON","ON TRACK"))))</x:f>
      </x:c>
      <x:c r="O30" s="54"/>
    </x:row>
    <x:row r="31" ht="22" customHeight="1">
      <x:c r="A31" s="44"/>
      <x:c r="B31" s="44"/>
      <x:c r="C31" s="54"/>
      <x:c r="D31" s="44"/>
      <x:c r="E31" s="44"/>
      <x:c r="F31" s="44"/>
      <x:c r="G31" s="44"/>
      <x:c r="H31" s="48"/>
      <x:c r="I31" s="48"/>
      <x:c r="J31" s="46" t="str">
        <x:f>IF(OR(H31="",I31=""),"",MAX(1,I31-H31+1))</x:f>
      </x:c>
      <x:c r="K31" s="50"/>
      <x:c r="L31" s="52"/>
      <x:c r="M31" s="46" t="str">
        <x:f>IF(OR(C31="",I31=""),"",I31-TODAY())</x:f>
      </x:c>
      <x:c r="N31" s="46" t="str">
        <x:f>IF(C31="","",IF(G31="Done","DONE",IF(AND(I31&lt;TODAY(),K31&lt;1),"OVERDUE",IF(AND(I31&lt;=TODAY()+7,K31&lt;1),"DUE SOON","ON TRACK"))))</x:f>
      </x:c>
      <x:c r="O31" s="54"/>
    </x:row>
    <x:row r="32" ht="22" customHeight="1">
      <x:c r="A32" s="44"/>
      <x:c r="B32" s="44"/>
      <x:c r="C32" s="54"/>
      <x:c r="D32" s="44"/>
      <x:c r="E32" s="44"/>
      <x:c r="F32" s="44"/>
      <x:c r="G32" s="44"/>
      <x:c r="H32" s="48"/>
      <x:c r="I32" s="48"/>
      <x:c r="J32" s="46" t="str">
        <x:f>IF(OR(H32="",I32=""),"",MAX(1,I32-H32+1))</x:f>
      </x:c>
      <x:c r="K32" s="50"/>
      <x:c r="L32" s="52"/>
      <x:c r="M32" s="46" t="str">
        <x:f>IF(OR(C32="",I32=""),"",I32-TODAY())</x:f>
      </x:c>
      <x:c r="N32" s="46" t="str">
        <x:f>IF(C32="","",IF(G32="Done","DONE",IF(AND(I32&lt;TODAY(),K32&lt;1),"OVERDUE",IF(AND(I32&lt;=TODAY()+7,K32&lt;1),"DUE SOON","ON TRACK"))))</x:f>
      </x:c>
      <x:c r="O32" s="54"/>
    </x:row>
    <x:row r="33" ht="22" customHeight="1">
      <x:c r="A33" s="44"/>
      <x:c r="B33" s="44"/>
      <x:c r="C33" s="54"/>
      <x:c r="D33" s="44"/>
      <x:c r="E33" s="44"/>
      <x:c r="F33" s="44"/>
      <x:c r="G33" s="44"/>
      <x:c r="H33" s="48"/>
      <x:c r="I33" s="48"/>
      <x:c r="J33" s="46" t="str">
        <x:f>IF(OR(H33="",I33=""),"",MAX(1,I33-H33+1))</x:f>
      </x:c>
      <x:c r="K33" s="50"/>
      <x:c r="L33" s="52"/>
      <x:c r="M33" s="46" t="str">
        <x:f>IF(OR(C33="",I33=""),"",I33-TODAY())</x:f>
      </x:c>
      <x:c r="N33" s="46" t="str">
        <x:f>IF(C33="","",IF(G33="Done","DONE",IF(AND(I33&lt;TODAY(),K33&lt;1),"OVERDUE",IF(AND(I33&lt;=TODAY()+7,K33&lt;1),"DUE SOON","ON TRACK"))))</x:f>
      </x:c>
      <x:c r="O33" s="54"/>
    </x:row>
    <x:row r="34" ht="22" customHeight="1">
      <x:c r="A34" s="44"/>
      <x:c r="B34" s="44"/>
      <x:c r="C34" s="54"/>
      <x:c r="D34" s="44"/>
      <x:c r="E34" s="44"/>
      <x:c r="F34" s="44"/>
      <x:c r="G34" s="44"/>
      <x:c r="H34" s="48"/>
      <x:c r="I34" s="48"/>
      <x:c r="J34" s="46" t="str">
        <x:f>IF(OR(H34="",I34=""),"",MAX(1,I34-H34+1))</x:f>
      </x:c>
      <x:c r="K34" s="50"/>
      <x:c r="L34" s="52"/>
      <x:c r="M34" s="46" t="str">
        <x:f>IF(OR(C34="",I34=""),"",I34-TODAY())</x:f>
      </x:c>
      <x:c r="N34" s="46" t="str">
        <x:f>IF(C34="","",IF(G34="Done","DONE",IF(AND(I34&lt;TODAY(),K34&lt;1),"OVERDUE",IF(AND(I34&lt;=TODAY()+7,K34&lt;1),"DUE SOON","ON TRACK"))))</x:f>
      </x:c>
      <x:c r="O34" s="54"/>
    </x:row>
    <x:row r="35" ht="22" customHeight="1">
      <x:c r="A35" s="44"/>
      <x:c r="B35" s="44"/>
      <x:c r="C35" s="54"/>
      <x:c r="D35" s="44"/>
      <x:c r="E35" s="44"/>
      <x:c r="F35" s="44"/>
      <x:c r="G35" s="44"/>
      <x:c r="H35" s="48"/>
      <x:c r="I35" s="48"/>
      <x:c r="J35" s="46" t="str">
        <x:f>IF(OR(H35="",I35=""),"",MAX(1,I35-H35+1))</x:f>
      </x:c>
      <x:c r="K35" s="50"/>
      <x:c r="L35" s="52"/>
      <x:c r="M35" s="46" t="str">
        <x:f>IF(OR(C35="",I35=""),"",I35-TODAY())</x:f>
      </x:c>
      <x:c r="N35" s="46" t="str">
        <x:f>IF(C35="","",IF(G35="Done","DONE",IF(AND(I35&lt;TODAY(),K35&lt;1),"OVERDUE",IF(AND(I35&lt;=TODAY()+7,K35&lt;1),"DUE SOON","ON TRACK"))))</x:f>
      </x:c>
      <x:c r="O35" s="54"/>
    </x:row>
    <x:row r="36" ht="22" customHeight="1">
      <x:c r="A36" s="44"/>
      <x:c r="B36" s="44"/>
      <x:c r="C36" s="54"/>
      <x:c r="D36" s="44"/>
      <x:c r="E36" s="44"/>
      <x:c r="F36" s="44"/>
      <x:c r="G36" s="44"/>
      <x:c r="H36" s="48"/>
      <x:c r="I36" s="48"/>
      <x:c r="J36" s="46" t="str">
        <x:f>IF(OR(H36="",I36=""),"",MAX(1,I36-H36+1))</x:f>
      </x:c>
      <x:c r="K36" s="50"/>
      <x:c r="L36" s="52"/>
      <x:c r="M36" s="46" t="str">
        <x:f>IF(OR(C36="",I36=""),"",I36-TODAY())</x:f>
      </x:c>
      <x:c r="N36" s="46" t="str">
        <x:f>IF(C36="","",IF(G36="Done","DONE",IF(AND(I36&lt;TODAY(),K36&lt;1),"OVERDUE",IF(AND(I36&lt;=TODAY()+7,K36&lt;1),"DUE SOON","ON TRACK"))))</x:f>
      </x:c>
      <x:c r="O36" s="54"/>
    </x:row>
    <x:row r="37" ht="22" customHeight="1">
      <x:c r="A37" s="44"/>
      <x:c r="B37" s="44"/>
      <x:c r="C37" s="54"/>
      <x:c r="D37" s="44"/>
      <x:c r="E37" s="44"/>
      <x:c r="F37" s="44"/>
      <x:c r="G37" s="44"/>
      <x:c r="H37" s="48"/>
      <x:c r="I37" s="48"/>
      <x:c r="J37" s="46" t="str">
        <x:f>IF(OR(H37="",I37=""),"",MAX(1,I37-H37+1))</x:f>
      </x:c>
      <x:c r="K37" s="50"/>
      <x:c r="L37" s="52"/>
      <x:c r="M37" s="46" t="str">
        <x:f>IF(OR(C37="",I37=""),"",I37-TODAY())</x:f>
      </x:c>
      <x:c r="N37" s="46" t="str">
        <x:f>IF(C37="","",IF(G37="Done","DONE",IF(AND(I37&lt;TODAY(),K37&lt;1),"OVERDUE",IF(AND(I37&lt;=TODAY()+7,K37&lt;1),"DUE SOON","ON TRACK"))))</x:f>
      </x:c>
      <x:c r="O37" s="54"/>
    </x:row>
    <x:row r="38" ht="22" customHeight="1">
      <x:c r="A38" s="44"/>
      <x:c r="B38" s="44"/>
      <x:c r="C38" s="54"/>
      <x:c r="D38" s="44"/>
      <x:c r="E38" s="44"/>
      <x:c r="F38" s="44"/>
      <x:c r="G38" s="44"/>
      <x:c r="H38" s="48"/>
      <x:c r="I38" s="48"/>
      <x:c r="J38" s="46" t="str">
        <x:f>IF(OR(H38="",I38=""),"",MAX(1,I38-H38+1))</x:f>
      </x:c>
      <x:c r="K38" s="50"/>
      <x:c r="L38" s="52"/>
      <x:c r="M38" s="46" t="str">
        <x:f>IF(OR(C38="",I38=""),"",I38-TODAY())</x:f>
      </x:c>
      <x:c r="N38" s="46" t="str">
        <x:f>IF(C38="","",IF(G38="Done","DONE",IF(AND(I38&lt;TODAY(),K38&lt;1),"OVERDUE",IF(AND(I38&lt;=TODAY()+7,K38&lt;1),"DUE SOON","ON TRACK"))))</x:f>
      </x:c>
      <x:c r="O38" s="54"/>
    </x:row>
    <x:row r="39" ht="22" customHeight="1">
      <x:c r="A39" s="44"/>
      <x:c r="B39" s="44"/>
      <x:c r="C39" s="54"/>
      <x:c r="D39" s="44"/>
      <x:c r="E39" s="44"/>
      <x:c r="F39" s="44"/>
      <x:c r="G39" s="44"/>
      <x:c r="H39" s="48"/>
      <x:c r="I39" s="48"/>
      <x:c r="J39" s="46" t="str">
        <x:f>IF(OR(H39="",I39=""),"",MAX(1,I39-H39+1))</x:f>
      </x:c>
      <x:c r="K39" s="50"/>
      <x:c r="L39" s="52"/>
      <x:c r="M39" s="46" t="str">
        <x:f>IF(OR(C39="",I39=""),"",I39-TODAY())</x:f>
      </x:c>
      <x:c r="N39" s="46" t="str">
        <x:f>IF(C39="","",IF(G39="Done","DONE",IF(AND(I39&lt;TODAY(),K39&lt;1),"OVERDUE",IF(AND(I39&lt;=TODAY()+7,K39&lt;1),"DUE SOON","ON TRACK"))))</x:f>
      </x:c>
      <x:c r="O39" s="54"/>
    </x:row>
    <x:row r="40" ht="22" customHeight="1">
      <x:c r="A40" s="44"/>
      <x:c r="B40" s="44"/>
      <x:c r="C40" s="54"/>
      <x:c r="D40" s="44"/>
      <x:c r="E40" s="44"/>
      <x:c r="F40" s="44"/>
      <x:c r="G40" s="44"/>
      <x:c r="H40" s="48"/>
      <x:c r="I40" s="48"/>
      <x:c r="J40" s="46" t="str">
        <x:f>IF(OR(H40="",I40=""),"",MAX(1,I40-H40+1))</x:f>
      </x:c>
      <x:c r="K40" s="50"/>
      <x:c r="L40" s="52"/>
      <x:c r="M40" s="46" t="str">
        <x:f>IF(OR(C40="",I40=""),"",I40-TODAY())</x:f>
      </x:c>
      <x:c r="N40" s="46" t="str">
        <x:f>IF(C40="","",IF(G40="Done","DONE",IF(AND(I40&lt;TODAY(),K40&lt;1),"OVERDUE",IF(AND(I40&lt;=TODAY()+7,K40&lt;1),"DUE SOON","ON TRACK"))))</x:f>
      </x:c>
      <x:c r="O40" s="54"/>
    </x:row>
    <x:row r="41" ht="22" customHeight="1">
      <x:c r="A41" s="44"/>
      <x:c r="B41" s="44"/>
      <x:c r="C41" s="54"/>
      <x:c r="D41" s="44"/>
      <x:c r="E41" s="44"/>
      <x:c r="F41" s="44"/>
      <x:c r="G41" s="44"/>
      <x:c r="H41" s="48"/>
      <x:c r="I41" s="48"/>
      <x:c r="J41" s="46" t="str">
        <x:f>IF(OR(H41="",I41=""),"",MAX(1,I41-H41+1))</x:f>
      </x:c>
      <x:c r="K41" s="50"/>
      <x:c r="L41" s="52"/>
      <x:c r="M41" s="46" t="str">
        <x:f>IF(OR(C41="",I41=""),"",I41-TODAY())</x:f>
      </x:c>
      <x:c r="N41" s="46" t="str">
        <x:f>IF(C41="","",IF(G41="Done","DONE",IF(AND(I41&lt;TODAY(),K41&lt;1),"OVERDUE",IF(AND(I41&lt;=TODAY()+7,K41&lt;1),"DUE SOON","ON TRACK"))))</x:f>
      </x:c>
      <x:c r="O41" s="54"/>
    </x:row>
    <x:row r="42" ht="22" customHeight="1">
      <x:c r="A42" s="44"/>
      <x:c r="B42" s="44"/>
      <x:c r="C42" s="54"/>
      <x:c r="D42" s="44"/>
      <x:c r="E42" s="44"/>
      <x:c r="F42" s="44"/>
      <x:c r="G42" s="44"/>
      <x:c r="H42" s="48"/>
      <x:c r="I42" s="48"/>
      <x:c r="J42" s="46" t="str">
        <x:f>IF(OR(H42="",I42=""),"",MAX(1,I42-H42+1))</x:f>
      </x:c>
      <x:c r="K42" s="50"/>
      <x:c r="L42" s="52"/>
      <x:c r="M42" s="46" t="str">
        <x:f>IF(OR(C42="",I42=""),"",I42-TODAY())</x:f>
      </x:c>
      <x:c r="N42" s="46" t="str">
        <x:f>IF(C42="","",IF(G42="Done","DONE",IF(AND(I42&lt;TODAY(),K42&lt;1),"OVERDUE",IF(AND(I42&lt;=TODAY()+7,K42&lt;1),"DUE SOON","ON TRACK"))))</x:f>
      </x:c>
      <x:c r="O42" s="54"/>
    </x:row>
    <x:row r="43" ht="22" customHeight="1">
      <x:c r="A43" s="44"/>
      <x:c r="B43" s="44"/>
      <x:c r="C43" s="54"/>
      <x:c r="D43" s="44"/>
      <x:c r="E43" s="44"/>
      <x:c r="F43" s="44"/>
      <x:c r="G43" s="44"/>
      <x:c r="H43" s="48"/>
      <x:c r="I43" s="48"/>
      <x:c r="J43" s="46" t="str">
        <x:f>IF(OR(H43="",I43=""),"",MAX(1,I43-H43+1))</x:f>
      </x:c>
      <x:c r="K43" s="50"/>
      <x:c r="L43" s="52"/>
      <x:c r="M43" s="46" t="str">
        <x:f>IF(OR(C43="",I43=""),"",I43-TODAY())</x:f>
      </x:c>
      <x:c r="N43" s="46" t="str">
        <x:f>IF(C43="","",IF(G43="Done","DONE",IF(AND(I43&lt;TODAY(),K43&lt;1),"OVERDUE",IF(AND(I43&lt;=TODAY()+7,K43&lt;1),"DUE SOON","ON TRACK"))))</x:f>
      </x:c>
      <x:c r="O43" s="54"/>
    </x:row>
    <x:row r="44" ht="22" customHeight="1">
      <x:c r="A44" s="44"/>
      <x:c r="B44" s="44"/>
      <x:c r="C44" s="54"/>
      <x:c r="D44" s="44"/>
      <x:c r="E44" s="44"/>
      <x:c r="F44" s="44"/>
      <x:c r="G44" s="44"/>
      <x:c r="H44" s="48"/>
      <x:c r="I44" s="48"/>
      <x:c r="J44" s="46" t="str">
        <x:f>IF(OR(H44="",I44=""),"",MAX(1,I44-H44+1))</x:f>
      </x:c>
      <x:c r="K44" s="50"/>
      <x:c r="L44" s="52"/>
      <x:c r="M44" s="46" t="str">
        <x:f>IF(OR(C44="",I44=""),"",I44-TODAY())</x:f>
      </x:c>
      <x:c r="N44" s="46" t="str">
        <x:f>IF(C44="","",IF(G44="Done","DONE",IF(AND(I44&lt;TODAY(),K44&lt;1),"OVERDUE",IF(AND(I44&lt;=TODAY()+7,K44&lt;1),"DUE SOON","ON TRACK"))))</x:f>
      </x:c>
      <x:c r="O44" s="54"/>
    </x:row>
    <x:row r="45" ht="22" customHeight="1">
      <x:c r="A45" s="44"/>
      <x:c r="B45" s="44"/>
      <x:c r="C45" s="54"/>
      <x:c r="D45" s="44"/>
      <x:c r="E45" s="44"/>
      <x:c r="F45" s="44"/>
      <x:c r="G45" s="44"/>
      <x:c r="H45" s="48"/>
      <x:c r="I45" s="48"/>
      <x:c r="J45" s="46" t="str">
        <x:f>IF(OR(H45="",I45=""),"",MAX(1,I45-H45+1))</x:f>
      </x:c>
      <x:c r="K45" s="50"/>
      <x:c r="L45" s="52"/>
      <x:c r="M45" s="46" t="str">
        <x:f>IF(OR(C45="",I45=""),"",I45-TODAY())</x:f>
      </x:c>
      <x:c r="N45" s="46" t="str">
        <x:f>IF(C45="","",IF(G45="Done","DONE",IF(AND(I45&lt;TODAY(),K45&lt;1),"OVERDUE",IF(AND(I45&lt;=TODAY()+7,K45&lt;1),"DUE SOON","ON TRACK"))))</x:f>
      </x:c>
      <x:c r="O45" s="54"/>
    </x:row>
    <x:row r="46" ht="22" customHeight="1">
      <x:c r="A46" s="44"/>
      <x:c r="B46" s="44"/>
      <x:c r="C46" s="54"/>
      <x:c r="D46" s="44"/>
      <x:c r="E46" s="44"/>
      <x:c r="F46" s="44"/>
      <x:c r="G46" s="44"/>
      <x:c r="H46" s="48"/>
      <x:c r="I46" s="48"/>
      <x:c r="J46" s="46" t="str">
        <x:f>IF(OR(H46="",I46=""),"",MAX(1,I46-H46+1))</x:f>
      </x:c>
      <x:c r="K46" s="50"/>
      <x:c r="L46" s="52"/>
      <x:c r="M46" s="46" t="str">
        <x:f>IF(OR(C46="",I46=""),"",I46-TODAY())</x:f>
      </x:c>
      <x:c r="N46" s="46" t="str">
        <x:f>IF(C46="","",IF(G46="Done","DONE",IF(AND(I46&lt;TODAY(),K46&lt;1),"OVERDUE",IF(AND(I46&lt;=TODAY()+7,K46&lt;1),"DUE SOON","ON TRACK"))))</x:f>
      </x:c>
      <x:c r="O46" s="54"/>
    </x:row>
    <x:row r="47" ht="22" customHeight="1">
      <x:c r="A47" s="44"/>
      <x:c r="B47" s="44"/>
      <x:c r="C47" s="54"/>
      <x:c r="D47" s="44"/>
      <x:c r="E47" s="44"/>
      <x:c r="F47" s="44"/>
      <x:c r="G47" s="44"/>
      <x:c r="H47" s="48"/>
      <x:c r="I47" s="48"/>
      <x:c r="J47" s="46" t="str">
        <x:f>IF(OR(H47="",I47=""),"",MAX(1,I47-H47+1))</x:f>
      </x:c>
      <x:c r="K47" s="50"/>
      <x:c r="L47" s="52"/>
      <x:c r="M47" s="46" t="str">
        <x:f>IF(OR(C47="",I47=""),"",I47-TODAY())</x:f>
      </x:c>
      <x:c r="N47" s="46" t="str">
        <x:f>IF(C47="","",IF(G47="Done","DONE",IF(AND(I47&lt;TODAY(),K47&lt;1),"OVERDUE",IF(AND(I47&lt;=TODAY()+7,K47&lt;1),"DUE SOON","ON TRACK"))))</x:f>
      </x:c>
      <x:c r="O47" s="54"/>
    </x:row>
    <x:row r="48" ht="22" customHeight="1">
      <x:c r="A48" s="44"/>
      <x:c r="B48" s="44"/>
      <x:c r="C48" s="54"/>
      <x:c r="D48" s="44"/>
      <x:c r="E48" s="44"/>
      <x:c r="F48" s="44"/>
      <x:c r="G48" s="44"/>
      <x:c r="H48" s="48"/>
      <x:c r="I48" s="48"/>
      <x:c r="J48" s="46" t="str">
        <x:f>IF(OR(H48="",I48=""),"",MAX(1,I48-H48+1))</x:f>
      </x:c>
      <x:c r="K48" s="50"/>
      <x:c r="L48" s="52"/>
      <x:c r="M48" s="46" t="str">
        <x:f>IF(OR(C48="",I48=""),"",I48-TODAY())</x:f>
      </x:c>
      <x:c r="N48" s="46" t="str">
        <x:f>IF(C48="","",IF(G48="Done","DONE",IF(AND(I48&lt;TODAY(),K48&lt;1),"OVERDUE",IF(AND(I48&lt;=TODAY()+7,K48&lt;1),"DUE SOON","ON TRACK"))))</x:f>
      </x:c>
      <x:c r="O48" s="54"/>
    </x:row>
    <x:row r="49" ht="22" customHeight="1">
      <x:c r="A49" s="44"/>
      <x:c r="B49" s="44"/>
      <x:c r="C49" s="54"/>
      <x:c r="D49" s="44"/>
      <x:c r="E49" s="44"/>
      <x:c r="F49" s="44"/>
      <x:c r="G49" s="44"/>
      <x:c r="H49" s="48"/>
      <x:c r="I49" s="48"/>
      <x:c r="J49" s="46" t="str">
        <x:f>IF(OR(H49="",I49=""),"",MAX(1,I49-H49+1))</x:f>
      </x:c>
      <x:c r="K49" s="50"/>
      <x:c r="L49" s="52"/>
      <x:c r="M49" s="46" t="str">
        <x:f>IF(OR(C49="",I49=""),"",I49-TODAY())</x:f>
      </x:c>
      <x:c r="N49" s="46" t="str">
        <x:f>IF(C49="","",IF(G49="Done","DONE",IF(AND(I49&lt;TODAY(),K49&lt;1),"OVERDUE",IF(AND(I49&lt;=TODAY()+7,K49&lt;1),"DUE SOON","ON TRACK"))))</x:f>
      </x:c>
      <x:c r="O49" s="54"/>
    </x:row>
    <x:row r="50" ht="22" customHeight="1">
      <x:c r="A50" s="44"/>
      <x:c r="B50" s="44"/>
      <x:c r="C50" s="54"/>
      <x:c r="D50" s="44"/>
      <x:c r="E50" s="44"/>
      <x:c r="F50" s="44"/>
      <x:c r="G50" s="44"/>
      <x:c r="H50" s="48"/>
      <x:c r="I50" s="48"/>
      <x:c r="J50" s="46" t="str">
        <x:f>IF(OR(H50="",I50=""),"",MAX(1,I50-H50+1))</x:f>
      </x:c>
      <x:c r="K50" s="50"/>
      <x:c r="L50" s="52"/>
      <x:c r="M50" s="46" t="str">
        <x:f>IF(OR(C50="",I50=""),"",I50-TODAY())</x:f>
      </x:c>
      <x:c r="N50" s="46" t="str">
        <x:f>IF(C50="","",IF(G50="Done","DONE",IF(AND(I50&lt;TODAY(),K50&lt;1),"OVERDUE",IF(AND(I50&lt;=TODAY()+7,K50&lt;1),"DUE SOON","ON TRACK"))))</x:f>
      </x:c>
      <x:c r="O50" s="54"/>
    </x:row>
    <x:row r="51" ht="22" customHeight="1">
      <x:c r="A51" s="44"/>
      <x:c r="B51" s="44"/>
      <x:c r="C51" s="54"/>
      <x:c r="D51" s="44"/>
      <x:c r="E51" s="44"/>
      <x:c r="F51" s="44"/>
      <x:c r="G51" s="44"/>
      <x:c r="H51" s="48"/>
      <x:c r="I51" s="48"/>
      <x:c r="J51" s="46" t="str">
        <x:f>IF(OR(H51="",I51=""),"",MAX(1,I51-H51+1))</x:f>
      </x:c>
      <x:c r="K51" s="50"/>
      <x:c r="L51" s="52"/>
      <x:c r="M51" s="46" t="str">
        <x:f>IF(OR(C51="",I51=""),"",I51-TODAY())</x:f>
      </x:c>
      <x:c r="N51" s="46" t="str">
        <x:f>IF(C51="","",IF(G51="Done","DONE",IF(AND(I51&lt;TODAY(),K51&lt;1),"OVERDUE",IF(AND(I51&lt;=TODAY()+7,K51&lt;1),"DUE SOON","ON TRACK"))))</x:f>
      </x:c>
      <x:c r="O51" s="54"/>
    </x:row>
    <x:row r="52" ht="22" customHeight="1">
      <x:c r="A52" s="44"/>
      <x:c r="B52" s="44"/>
      <x:c r="C52" s="54"/>
      <x:c r="D52" s="44"/>
      <x:c r="E52" s="44"/>
      <x:c r="F52" s="44"/>
      <x:c r="G52" s="44"/>
      <x:c r="H52" s="48"/>
      <x:c r="I52" s="48"/>
      <x:c r="J52" s="46" t="str">
        <x:f>IF(OR(H52="",I52=""),"",MAX(1,I52-H52+1))</x:f>
      </x:c>
      <x:c r="K52" s="50"/>
      <x:c r="L52" s="52"/>
      <x:c r="M52" s="46" t="str">
        <x:f>IF(OR(C52="",I52=""),"",I52-TODAY())</x:f>
      </x:c>
      <x:c r="N52" s="46" t="str">
        <x:f>IF(C52="","",IF(G52="Done","DONE",IF(AND(I52&lt;TODAY(),K52&lt;1),"OVERDUE",IF(AND(I52&lt;=TODAY()+7,K52&lt;1),"DUE SOON","ON TRACK"))))</x:f>
      </x:c>
      <x:c r="O52" s="54"/>
    </x:row>
    <x:row r="53" ht="22" customHeight="1">
      <x:c r="A53" s="44"/>
      <x:c r="B53" s="44"/>
      <x:c r="C53" s="54"/>
      <x:c r="D53" s="44"/>
      <x:c r="E53" s="44"/>
      <x:c r="F53" s="44"/>
      <x:c r="G53" s="44"/>
      <x:c r="H53" s="48"/>
      <x:c r="I53" s="48"/>
      <x:c r="J53" s="46" t="str">
        <x:f>IF(OR(H53="",I53=""),"",MAX(1,I53-H53+1))</x:f>
      </x:c>
      <x:c r="K53" s="50"/>
      <x:c r="L53" s="52"/>
      <x:c r="M53" s="46" t="str">
        <x:f>IF(OR(C53="",I53=""),"",I53-TODAY())</x:f>
      </x:c>
      <x:c r="N53" s="46" t="str">
        <x:f>IF(C53="","",IF(G53="Done","DONE",IF(AND(I53&lt;TODAY(),K53&lt;1),"OVERDUE",IF(AND(I53&lt;=TODAY()+7,K53&lt;1),"DUE SOON","ON TRACK"))))</x:f>
      </x:c>
      <x:c r="O53" s="54"/>
    </x:row>
    <x:row r="54" ht="22" customHeight="1">
      <x:c r="A54" s="44"/>
      <x:c r="B54" s="44"/>
      <x:c r="C54" s="54"/>
      <x:c r="D54" s="44"/>
      <x:c r="E54" s="44"/>
      <x:c r="F54" s="44"/>
      <x:c r="G54" s="44"/>
      <x:c r="H54" s="48"/>
      <x:c r="I54" s="48"/>
      <x:c r="J54" s="46" t="str">
        <x:f>IF(OR(H54="",I54=""),"",MAX(1,I54-H54+1))</x:f>
      </x:c>
      <x:c r="K54" s="50"/>
      <x:c r="L54" s="52"/>
      <x:c r="M54" s="46" t="str">
        <x:f>IF(OR(C54="",I54=""),"",I54-TODAY())</x:f>
      </x:c>
      <x:c r="N54" s="46" t="str">
        <x:f>IF(C54="","",IF(G54="Done","DONE",IF(AND(I54&lt;TODAY(),K54&lt;1),"OVERDUE",IF(AND(I54&lt;=TODAY()+7,K54&lt;1),"DUE SOON","ON TRACK"))))</x:f>
      </x:c>
      <x:c r="O54" s="54"/>
    </x:row>
    <x:row r="55" ht="22" customHeight="1">
      <x:c r="A55" s="44"/>
      <x:c r="B55" s="44"/>
      <x:c r="C55" s="54"/>
      <x:c r="D55" s="44"/>
      <x:c r="E55" s="44"/>
      <x:c r="F55" s="44"/>
      <x:c r="G55" s="44"/>
      <x:c r="H55" s="48"/>
      <x:c r="I55" s="48"/>
      <x:c r="J55" s="46" t="str">
        <x:f>IF(OR(H55="",I55=""),"",MAX(1,I55-H55+1))</x:f>
      </x:c>
      <x:c r="K55" s="50"/>
      <x:c r="L55" s="52"/>
      <x:c r="M55" s="46" t="str">
        <x:f>IF(OR(C55="",I55=""),"",I55-TODAY())</x:f>
      </x:c>
      <x:c r="N55" s="46" t="str">
        <x:f>IF(C55="","",IF(G55="Done","DONE",IF(AND(I55&lt;TODAY(),K55&lt;1),"OVERDUE",IF(AND(I55&lt;=TODAY()+7,K55&lt;1),"DUE SOON","ON TRACK"))))</x:f>
      </x:c>
      <x:c r="O55" s="54"/>
    </x:row>
    <x:row r="56" ht="22" customHeight="1">
      <x:c r="A56" s="44"/>
      <x:c r="B56" s="44"/>
      <x:c r="C56" s="54"/>
      <x:c r="D56" s="44"/>
      <x:c r="E56" s="44"/>
      <x:c r="F56" s="44"/>
      <x:c r="G56" s="44"/>
      <x:c r="H56" s="48"/>
      <x:c r="I56" s="48"/>
      <x:c r="J56" s="46" t="str">
        <x:f>IF(OR(H56="",I56=""),"",MAX(1,I56-H56+1))</x:f>
      </x:c>
      <x:c r="K56" s="50"/>
      <x:c r="L56" s="52"/>
      <x:c r="M56" s="46" t="str">
        <x:f>IF(OR(C56="",I56=""),"",I56-TODAY())</x:f>
      </x:c>
      <x:c r="N56" s="46" t="str">
        <x:f>IF(C56="","",IF(G56="Done","DONE",IF(AND(I56&lt;TODAY(),K56&lt;1),"OVERDUE",IF(AND(I56&lt;=TODAY()+7,K56&lt;1),"DUE SOON","ON TRACK"))))</x:f>
      </x:c>
      <x:c r="O56" s="54"/>
    </x:row>
    <x:row r="57" ht="22" customHeight="1">
      <x:c r="A57" s="44"/>
      <x:c r="B57" s="44"/>
      <x:c r="C57" s="54"/>
      <x:c r="D57" s="44"/>
      <x:c r="E57" s="44"/>
      <x:c r="F57" s="44"/>
      <x:c r="G57" s="44"/>
      <x:c r="H57" s="48"/>
      <x:c r="I57" s="48"/>
      <x:c r="J57" s="46" t="str">
        <x:f>IF(OR(H57="",I57=""),"",MAX(1,I57-H57+1))</x:f>
      </x:c>
      <x:c r="K57" s="50"/>
      <x:c r="L57" s="52"/>
      <x:c r="M57" s="46" t="str">
        <x:f>IF(OR(C57="",I57=""),"",I57-TODAY())</x:f>
      </x:c>
      <x:c r="N57" s="46" t="str">
        <x:f>IF(C57="","",IF(G57="Done","DONE",IF(AND(I57&lt;TODAY(),K57&lt;1),"OVERDUE",IF(AND(I57&lt;=TODAY()+7,K57&lt;1),"DUE SOON","ON TRACK"))))</x:f>
      </x:c>
      <x:c r="O57" s="54"/>
    </x:row>
    <x:row r="58" ht="22" customHeight="1">
      <x:c r="A58" s="44"/>
      <x:c r="B58" s="44"/>
      <x:c r="C58" s="54"/>
      <x:c r="D58" s="44"/>
      <x:c r="E58" s="44"/>
      <x:c r="F58" s="44"/>
      <x:c r="G58" s="44"/>
      <x:c r="H58" s="48"/>
      <x:c r="I58" s="48"/>
      <x:c r="J58" s="46" t="str">
        <x:f>IF(OR(H58="",I58=""),"",MAX(1,I58-H58+1))</x:f>
      </x:c>
      <x:c r="K58" s="50"/>
      <x:c r="L58" s="52"/>
      <x:c r="M58" s="46" t="str">
        <x:f>IF(OR(C58="",I58=""),"",I58-TODAY())</x:f>
      </x:c>
      <x:c r="N58" s="46" t="str">
        <x:f>IF(C58="","",IF(G58="Done","DONE",IF(AND(I58&lt;TODAY(),K58&lt;1),"OVERDUE",IF(AND(I58&lt;=TODAY()+7,K58&lt;1),"DUE SOON","ON TRACK"))))</x:f>
      </x:c>
      <x:c r="O58" s="54"/>
    </x:row>
    <x:row r="59" ht="22" customHeight="1">
      <x:c r="A59" s="44"/>
      <x:c r="B59" s="44"/>
      <x:c r="C59" s="54"/>
      <x:c r="D59" s="44"/>
      <x:c r="E59" s="44"/>
      <x:c r="F59" s="44"/>
      <x:c r="G59" s="44"/>
      <x:c r="H59" s="48"/>
      <x:c r="I59" s="48"/>
      <x:c r="J59" s="46" t="str">
        <x:f>IF(OR(H59="",I59=""),"",MAX(1,I59-H59+1))</x:f>
      </x:c>
      <x:c r="K59" s="50"/>
      <x:c r="L59" s="52"/>
      <x:c r="M59" s="46" t="str">
        <x:f>IF(OR(C59="",I59=""),"",I59-TODAY())</x:f>
      </x:c>
      <x:c r="N59" s="46" t="str">
        <x:f>IF(C59="","",IF(G59="Done","DONE",IF(AND(I59&lt;TODAY(),K59&lt;1),"OVERDUE",IF(AND(I59&lt;=TODAY()+7,K59&lt;1),"DUE SOON","ON TRACK"))))</x:f>
      </x:c>
      <x:c r="O59" s="54"/>
    </x:row>
    <x:row r="60" ht="22" customHeight="1">
      <x:c r="A60" s="44"/>
      <x:c r="B60" s="44"/>
      <x:c r="C60" s="54"/>
      <x:c r="D60" s="44"/>
      <x:c r="E60" s="44"/>
      <x:c r="F60" s="44"/>
      <x:c r="G60" s="44"/>
      <x:c r="H60" s="48"/>
      <x:c r="I60" s="48"/>
      <x:c r="J60" s="46" t="str">
        <x:f>IF(OR(H60="",I60=""),"",MAX(1,I60-H60+1))</x:f>
      </x:c>
      <x:c r="K60" s="50"/>
      <x:c r="L60" s="52"/>
      <x:c r="M60" s="46" t="str">
        <x:f>IF(OR(C60="",I60=""),"",I60-TODAY())</x:f>
      </x:c>
      <x:c r="N60" s="46" t="str">
        <x:f>IF(C60="","",IF(G60="Done","DONE",IF(AND(I60&lt;TODAY(),K60&lt;1),"OVERDUE",IF(AND(I60&lt;=TODAY()+7,K60&lt;1),"DUE SOON","ON TRACK"))))</x:f>
      </x:c>
      <x:c r="O60" s="54"/>
    </x:row>
    <x:row r="61" ht="22" customHeight="1">
      <x:c r="A61" s="44"/>
      <x:c r="B61" s="44"/>
      <x:c r="C61" s="54"/>
      <x:c r="D61" s="44"/>
      <x:c r="E61" s="44"/>
      <x:c r="F61" s="44"/>
      <x:c r="G61" s="44"/>
      <x:c r="H61" s="48"/>
      <x:c r="I61" s="48"/>
      <x:c r="J61" s="46" t="str">
        <x:f>IF(OR(H61="",I61=""),"",MAX(1,I61-H61+1))</x:f>
      </x:c>
      <x:c r="K61" s="50"/>
      <x:c r="L61" s="52"/>
      <x:c r="M61" s="46" t="str">
        <x:f>IF(OR(C61="",I61=""),"",I61-TODAY())</x:f>
      </x:c>
      <x:c r="N61" s="46" t="str">
        <x:f>IF(C61="","",IF(G61="Done","DONE",IF(AND(I61&lt;TODAY(),K61&lt;1),"OVERDUE",IF(AND(I61&lt;=TODAY()+7,K61&lt;1),"DUE SOON","ON TRACK"))))</x:f>
      </x:c>
      <x:c r="O61" s="54"/>
    </x:row>
    <x:row r="62" ht="22" customHeight="1">
      <x:c r="A62" s="44"/>
      <x:c r="B62" s="44"/>
      <x:c r="C62" s="54"/>
      <x:c r="D62" s="44"/>
      <x:c r="E62" s="44"/>
      <x:c r="F62" s="44"/>
      <x:c r="G62" s="44"/>
      <x:c r="H62" s="48"/>
      <x:c r="I62" s="48"/>
      <x:c r="J62" s="46" t="str">
        <x:f>IF(OR(H62="",I62=""),"",MAX(1,I62-H62+1))</x:f>
      </x:c>
      <x:c r="K62" s="50"/>
      <x:c r="L62" s="52"/>
      <x:c r="M62" s="46" t="str">
        <x:f>IF(OR(C62="",I62=""),"",I62-TODAY())</x:f>
      </x:c>
      <x:c r="N62" s="46" t="str">
        <x:f>IF(C62="","",IF(G62="Done","DONE",IF(AND(I62&lt;TODAY(),K62&lt;1),"OVERDUE",IF(AND(I62&lt;=TODAY()+7,K62&lt;1),"DUE SOON","ON TRACK"))))</x:f>
      </x:c>
      <x:c r="O62" s="54"/>
    </x:row>
    <x:row r="63" ht="22" customHeight="1">
      <x:c r="A63" s="44"/>
      <x:c r="B63" s="44"/>
      <x:c r="C63" s="54"/>
      <x:c r="D63" s="44"/>
      <x:c r="E63" s="44"/>
      <x:c r="F63" s="44"/>
      <x:c r="G63" s="44"/>
      <x:c r="H63" s="48"/>
      <x:c r="I63" s="48"/>
      <x:c r="J63" s="46" t="str">
        <x:f>IF(OR(H63="",I63=""),"",MAX(1,I63-H63+1))</x:f>
      </x:c>
      <x:c r="K63" s="50"/>
      <x:c r="L63" s="52"/>
      <x:c r="M63" s="46" t="str">
        <x:f>IF(OR(C63="",I63=""),"",I63-TODAY())</x:f>
      </x:c>
      <x:c r="N63" s="46" t="str">
        <x:f>IF(C63="","",IF(G63="Done","DONE",IF(AND(I63&lt;TODAY(),K63&lt;1),"OVERDUE",IF(AND(I63&lt;=TODAY()+7,K63&lt;1),"DUE SOON","ON TRACK"))))</x:f>
      </x:c>
      <x:c r="O63" s="54"/>
    </x:row>
    <x:row r="64" ht="22" customHeight="1">
      <x:c r="A64" s="44"/>
      <x:c r="B64" s="44"/>
      <x:c r="C64" s="54"/>
      <x:c r="D64" s="44"/>
      <x:c r="E64" s="44"/>
      <x:c r="F64" s="44"/>
      <x:c r="G64" s="44"/>
      <x:c r="H64" s="48"/>
      <x:c r="I64" s="48"/>
      <x:c r="J64" s="46" t="str">
        <x:f>IF(OR(H64="",I64=""),"",MAX(1,I64-H64+1))</x:f>
      </x:c>
      <x:c r="K64" s="50"/>
      <x:c r="L64" s="52"/>
      <x:c r="M64" s="46" t="str">
        <x:f>IF(OR(C64="",I64=""),"",I64-TODAY())</x:f>
      </x:c>
      <x:c r="N64" s="46" t="str">
        <x:f>IF(C64="","",IF(G64="Done","DONE",IF(AND(I64&lt;TODAY(),K64&lt;1),"OVERDUE",IF(AND(I64&lt;=TODAY()+7,K64&lt;1),"DUE SOON","ON TRACK"))))</x:f>
      </x:c>
      <x:c r="O64" s="54"/>
    </x:row>
    <x:row r="65" ht="22" customHeight="1">
      <x:c r="A65" s="44"/>
      <x:c r="B65" s="44"/>
      <x:c r="C65" s="54"/>
      <x:c r="D65" s="44"/>
      <x:c r="E65" s="44"/>
      <x:c r="F65" s="44"/>
      <x:c r="G65" s="44"/>
      <x:c r="H65" s="48"/>
      <x:c r="I65" s="48"/>
      <x:c r="J65" s="46" t="str">
        <x:f>IF(OR(H65="",I65=""),"",MAX(1,I65-H65+1))</x:f>
      </x:c>
      <x:c r="K65" s="50"/>
      <x:c r="L65" s="52"/>
      <x:c r="M65" s="46" t="str">
        <x:f>IF(OR(C65="",I65=""),"",I65-TODAY())</x:f>
      </x:c>
      <x:c r="N65" s="46" t="str">
        <x:f>IF(C65="","",IF(G65="Done","DONE",IF(AND(I65&lt;TODAY(),K65&lt;1),"OVERDUE",IF(AND(I65&lt;=TODAY()+7,K65&lt;1),"DUE SOON","ON TRACK"))))</x:f>
      </x:c>
      <x:c r="O65" s="54"/>
    </x:row>
    <x:row r="66" ht="22" customHeight="1">
      <x:c r="A66" s="44"/>
      <x:c r="B66" s="44"/>
      <x:c r="C66" s="54"/>
      <x:c r="D66" s="44"/>
      <x:c r="E66" s="44"/>
      <x:c r="F66" s="44"/>
      <x:c r="G66" s="44"/>
      <x:c r="H66" s="48"/>
      <x:c r="I66" s="48"/>
      <x:c r="J66" s="46" t="str">
        <x:f>IF(OR(H66="",I66=""),"",MAX(1,I66-H66+1))</x:f>
      </x:c>
      <x:c r="K66" s="50"/>
      <x:c r="L66" s="52"/>
      <x:c r="M66" s="46" t="str">
        <x:f>IF(OR(C66="",I66=""),"",I66-TODAY())</x:f>
      </x:c>
      <x:c r="N66" s="46" t="str">
        <x:f>IF(C66="","",IF(G66="Done","DONE",IF(AND(I66&lt;TODAY(),K66&lt;1),"OVERDUE",IF(AND(I66&lt;=TODAY()+7,K66&lt;1),"DUE SOON","ON TRACK"))))</x:f>
      </x:c>
      <x:c r="O66" s="54"/>
    </x:row>
    <x:row r="67" ht="22" customHeight="1">
      <x:c r="A67" s="44"/>
      <x:c r="B67" s="44"/>
      <x:c r="C67" s="54"/>
      <x:c r="D67" s="44"/>
      <x:c r="E67" s="44"/>
      <x:c r="F67" s="44"/>
      <x:c r="G67" s="44"/>
      <x:c r="H67" s="48"/>
      <x:c r="I67" s="48"/>
      <x:c r="J67" s="46" t="str">
        <x:f>IF(OR(H67="",I67=""),"",MAX(1,I67-H67+1))</x:f>
      </x:c>
      <x:c r="K67" s="50"/>
      <x:c r="L67" s="52"/>
      <x:c r="M67" s="46" t="str">
        <x:f>IF(OR(C67="",I67=""),"",I67-TODAY())</x:f>
      </x:c>
      <x:c r="N67" s="46" t="str">
        <x:f>IF(C67="","",IF(G67="Done","DONE",IF(AND(I67&lt;TODAY(),K67&lt;1),"OVERDUE",IF(AND(I67&lt;=TODAY()+7,K67&lt;1),"DUE SOON","ON TRACK"))))</x:f>
      </x:c>
      <x:c r="O67" s="54"/>
    </x:row>
    <x:row r="68" ht="22" customHeight="1">
      <x:c r="A68" s="44"/>
      <x:c r="B68" s="44"/>
      <x:c r="C68" s="54"/>
      <x:c r="D68" s="44"/>
      <x:c r="E68" s="44"/>
      <x:c r="F68" s="44"/>
      <x:c r="G68" s="44"/>
      <x:c r="H68" s="48"/>
      <x:c r="I68" s="48"/>
      <x:c r="J68" s="46" t="str">
        <x:f>IF(OR(H68="",I68=""),"",MAX(1,I68-H68+1))</x:f>
      </x:c>
      <x:c r="K68" s="50"/>
      <x:c r="L68" s="52"/>
      <x:c r="M68" s="46" t="str">
        <x:f>IF(OR(C68="",I68=""),"",I68-TODAY())</x:f>
      </x:c>
      <x:c r="N68" s="46" t="str">
        <x:f>IF(C68="","",IF(G68="Done","DONE",IF(AND(I68&lt;TODAY(),K68&lt;1),"OVERDUE",IF(AND(I68&lt;=TODAY()+7,K68&lt;1),"DUE SOON","ON TRACK"))))</x:f>
      </x:c>
      <x:c r="O68" s="54"/>
    </x:row>
    <x:row r="69" ht="22" customHeight="1">
      <x:c r="A69" s="44"/>
      <x:c r="B69" s="44"/>
      <x:c r="C69" s="54"/>
      <x:c r="D69" s="44"/>
      <x:c r="E69" s="44"/>
      <x:c r="F69" s="44"/>
      <x:c r="G69" s="44"/>
      <x:c r="H69" s="48"/>
      <x:c r="I69" s="48"/>
      <x:c r="J69" s="46" t="str">
        <x:f>IF(OR(H69="",I69=""),"",MAX(1,I69-H69+1))</x:f>
      </x:c>
      <x:c r="K69" s="50"/>
      <x:c r="L69" s="52"/>
      <x:c r="M69" s="46" t="str">
        <x:f>IF(OR(C69="",I69=""),"",I69-TODAY())</x:f>
      </x:c>
      <x:c r="N69" s="46" t="str">
        <x:f>IF(C69="","",IF(G69="Done","DONE",IF(AND(I69&lt;TODAY(),K69&lt;1),"OVERDUE",IF(AND(I69&lt;=TODAY()+7,K69&lt;1),"DUE SOON","ON TRACK"))))</x:f>
      </x:c>
      <x:c r="O69" s="54"/>
    </x:row>
    <x:row r="70" ht="22" customHeight="1">
      <x:c r="A70" s="44"/>
      <x:c r="B70" s="44"/>
      <x:c r="C70" s="54"/>
      <x:c r="D70" s="44"/>
      <x:c r="E70" s="44"/>
      <x:c r="F70" s="44"/>
      <x:c r="G70" s="44"/>
      <x:c r="H70" s="48"/>
      <x:c r="I70" s="48"/>
      <x:c r="J70" s="46" t="str">
        <x:f>IF(OR(H70="",I70=""),"",MAX(1,I70-H70+1))</x:f>
      </x:c>
      <x:c r="K70" s="50"/>
      <x:c r="L70" s="52"/>
      <x:c r="M70" s="46" t="str">
        <x:f>IF(OR(C70="",I70=""),"",I70-TODAY())</x:f>
      </x:c>
      <x:c r="N70" s="46" t="str">
        <x:f>IF(C70="","",IF(G70="Done","DONE",IF(AND(I70&lt;TODAY(),K70&lt;1),"OVERDUE",IF(AND(I70&lt;=TODAY()+7,K70&lt;1),"DUE SOON","ON TRACK"))))</x:f>
      </x:c>
      <x:c r="O70" s="54"/>
    </x:row>
    <x:row r="71" ht="22" customHeight="1">
      <x:c r="A71" s="44"/>
      <x:c r="B71" s="44"/>
      <x:c r="C71" s="54"/>
      <x:c r="D71" s="44"/>
      <x:c r="E71" s="44"/>
      <x:c r="F71" s="44"/>
      <x:c r="G71" s="44"/>
      <x:c r="H71" s="48"/>
      <x:c r="I71" s="48"/>
      <x:c r="J71" s="46" t="str">
        <x:f>IF(OR(H71="",I71=""),"",MAX(1,I71-H71+1))</x:f>
      </x:c>
      <x:c r="K71" s="50"/>
      <x:c r="L71" s="52"/>
      <x:c r="M71" s="46" t="str">
        <x:f>IF(OR(C71="",I71=""),"",I71-TODAY())</x:f>
      </x:c>
      <x:c r="N71" s="46" t="str">
        <x:f>IF(C71="","",IF(G71="Done","DONE",IF(AND(I71&lt;TODAY(),K71&lt;1),"OVERDUE",IF(AND(I71&lt;=TODAY()+7,K71&lt;1),"DUE SOON","ON TRACK"))))</x:f>
      </x:c>
      <x:c r="O71" s="54"/>
    </x:row>
    <x:row r="72" ht="22" customHeight="1">
      <x:c r="A72" s="44"/>
      <x:c r="B72" s="44"/>
      <x:c r="C72" s="54"/>
      <x:c r="D72" s="44"/>
      <x:c r="E72" s="44"/>
      <x:c r="F72" s="44"/>
      <x:c r="G72" s="44"/>
      <x:c r="H72" s="48"/>
      <x:c r="I72" s="48"/>
      <x:c r="J72" s="46" t="str">
        <x:f>IF(OR(H72="",I72=""),"",MAX(1,I72-H72+1))</x:f>
      </x:c>
      <x:c r="K72" s="50"/>
      <x:c r="L72" s="52"/>
      <x:c r="M72" s="46" t="str">
        <x:f>IF(OR(C72="",I72=""),"",I72-TODAY())</x:f>
      </x:c>
      <x:c r="N72" s="46" t="str">
        <x:f>IF(C72="","",IF(G72="Done","DONE",IF(AND(I72&lt;TODAY(),K72&lt;1),"OVERDUE",IF(AND(I72&lt;=TODAY()+7,K72&lt;1),"DUE SOON","ON TRACK"))))</x:f>
      </x:c>
      <x:c r="O72" s="54"/>
    </x:row>
    <x:row r="73" ht="22" customHeight="1">
      <x:c r="A73" s="44"/>
      <x:c r="B73" s="44"/>
      <x:c r="C73" s="54"/>
      <x:c r="D73" s="44"/>
      <x:c r="E73" s="44"/>
      <x:c r="F73" s="44"/>
      <x:c r="G73" s="44"/>
      <x:c r="H73" s="48"/>
      <x:c r="I73" s="48"/>
      <x:c r="J73" s="46" t="str">
        <x:f>IF(OR(H73="",I73=""),"",MAX(1,I73-H73+1))</x:f>
      </x:c>
      <x:c r="K73" s="50"/>
      <x:c r="L73" s="52"/>
      <x:c r="M73" s="46" t="str">
        <x:f>IF(OR(C73="",I73=""),"",I73-TODAY())</x:f>
      </x:c>
      <x:c r="N73" s="46" t="str">
        <x:f>IF(C73="","",IF(G73="Done","DONE",IF(AND(I73&lt;TODAY(),K73&lt;1),"OVERDUE",IF(AND(I73&lt;=TODAY()+7,K73&lt;1),"DUE SOON","ON TRACK"))))</x:f>
      </x:c>
      <x:c r="O73" s="54"/>
    </x:row>
    <x:row r="74" ht="22" customHeight="1">
      <x:c r="A74" s="44"/>
      <x:c r="B74" s="44"/>
      <x:c r="C74" s="54"/>
      <x:c r="D74" s="44"/>
      <x:c r="E74" s="44"/>
      <x:c r="F74" s="44"/>
      <x:c r="G74" s="44"/>
      <x:c r="H74" s="48"/>
      <x:c r="I74" s="48"/>
      <x:c r="J74" s="46" t="str">
        <x:f>IF(OR(H74="",I74=""),"",MAX(1,I74-H74+1))</x:f>
      </x:c>
      <x:c r="K74" s="50"/>
      <x:c r="L74" s="52"/>
      <x:c r="M74" s="46" t="str">
        <x:f>IF(OR(C74="",I74=""),"",I74-TODAY())</x:f>
      </x:c>
      <x:c r="N74" s="46" t="str">
        <x:f>IF(C74="","",IF(G74="Done","DONE",IF(AND(I74&lt;TODAY(),K74&lt;1),"OVERDUE",IF(AND(I74&lt;=TODAY()+7,K74&lt;1),"DUE SOON","ON TRACK"))))</x:f>
      </x:c>
      <x:c r="O74" s="54"/>
    </x:row>
    <x:row r="75" ht="22" customHeight="1">
      <x:c r="A75" s="44"/>
      <x:c r="B75" s="44"/>
      <x:c r="C75" s="54"/>
      <x:c r="D75" s="44"/>
      <x:c r="E75" s="44"/>
      <x:c r="F75" s="44"/>
      <x:c r="G75" s="44"/>
      <x:c r="H75" s="48"/>
      <x:c r="I75" s="48"/>
      <x:c r="J75" s="46" t="str">
        <x:f>IF(OR(H75="",I75=""),"",MAX(1,I75-H75+1))</x:f>
      </x:c>
      <x:c r="K75" s="50"/>
      <x:c r="L75" s="52"/>
      <x:c r="M75" s="46" t="str">
        <x:f>IF(OR(C75="",I75=""),"",I75-TODAY())</x:f>
      </x:c>
      <x:c r="N75" s="46" t="str">
        <x:f>IF(C75="","",IF(G75="Done","DONE",IF(AND(I75&lt;TODAY(),K75&lt;1),"OVERDUE",IF(AND(I75&lt;=TODAY()+7,K75&lt;1),"DUE SOON","ON TRACK"))))</x:f>
      </x:c>
      <x:c r="O75" s="54"/>
    </x:row>
    <x:row r="76" ht="22" customHeight="1">
      <x:c r="A76" s="44"/>
      <x:c r="B76" s="44"/>
      <x:c r="C76" s="54"/>
      <x:c r="D76" s="44"/>
      <x:c r="E76" s="44"/>
      <x:c r="F76" s="44"/>
      <x:c r="G76" s="44"/>
      <x:c r="H76" s="48"/>
      <x:c r="I76" s="48"/>
      <x:c r="J76" s="46" t="str">
        <x:f>IF(OR(H76="",I76=""),"",MAX(1,I76-H76+1))</x:f>
      </x:c>
      <x:c r="K76" s="50"/>
      <x:c r="L76" s="52"/>
      <x:c r="M76" s="46" t="str">
        <x:f>IF(OR(C76="",I76=""),"",I76-TODAY())</x:f>
      </x:c>
      <x:c r="N76" s="46" t="str">
        <x:f>IF(C76="","",IF(G76="Done","DONE",IF(AND(I76&lt;TODAY(),K76&lt;1),"OVERDUE",IF(AND(I76&lt;=TODAY()+7,K76&lt;1),"DUE SOON","ON TRACK"))))</x:f>
      </x:c>
      <x:c r="O76" s="54"/>
    </x:row>
    <x:row r="77" ht="22" customHeight="1">
      <x:c r="A77" s="44"/>
      <x:c r="B77" s="44"/>
      <x:c r="C77" s="54"/>
      <x:c r="D77" s="44"/>
      <x:c r="E77" s="44"/>
      <x:c r="F77" s="44"/>
      <x:c r="G77" s="44"/>
      <x:c r="H77" s="48"/>
      <x:c r="I77" s="48"/>
      <x:c r="J77" s="46" t="str">
        <x:f>IF(OR(H77="",I77=""),"",MAX(1,I77-H77+1))</x:f>
      </x:c>
      <x:c r="K77" s="50"/>
      <x:c r="L77" s="52"/>
      <x:c r="M77" s="46" t="str">
        <x:f>IF(OR(C77="",I77=""),"",I77-TODAY())</x:f>
      </x:c>
      <x:c r="N77" s="46" t="str">
        <x:f>IF(C77="","",IF(G77="Done","DONE",IF(AND(I77&lt;TODAY(),K77&lt;1),"OVERDUE",IF(AND(I77&lt;=TODAY()+7,K77&lt;1),"DUE SOON","ON TRACK"))))</x:f>
      </x:c>
      <x:c r="O77" s="54"/>
    </x:row>
    <x:row r="78" ht="22" customHeight="1">
      <x:c r="A78" s="44"/>
      <x:c r="B78" s="44"/>
      <x:c r="C78" s="54"/>
      <x:c r="D78" s="44"/>
      <x:c r="E78" s="44"/>
      <x:c r="F78" s="44"/>
      <x:c r="G78" s="44"/>
      <x:c r="H78" s="48"/>
      <x:c r="I78" s="48"/>
      <x:c r="J78" s="46" t="str">
        <x:f>IF(OR(H78="",I78=""),"",MAX(1,I78-H78+1))</x:f>
      </x:c>
      <x:c r="K78" s="50"/>
      <x:c r="L78" s="52"/>
      <x:c r="M78" s="46" t="str">
        <x:f>IF(OR(C78="",I78=""),"",I78-TODAY())</x:f>
      </x:c>
      <x:c r="N78" s="46" t="str">
        <x:f>IF(C78="","",IF(G78="Done","DONE",IF(AND(I78&lt;TODAY(),K78&lt;1),"OVERDUE",IF(AND(I78&lt;=TODAY()+7,K78&lt;1),"DUE SOON","ON TRACK"))))</x:f>
      </x:c>
      <x:c r="O78" s="54"/>
    </x:row>
    <x:row r="79" ht="22" customHeight="1">
      <x:c r="A79" s="44"/>
      <x:c r="B79" s="44"/>
      <x:c r="C79" s="54"/>
      <x:c r="D79" s="44"/>
      <x:c r="E79" s="44"/>
      <x:c r="F79" s="44"/>
      <x:c r="G79" s="44"/>
      <x:c r="H79" s="48"/>
      <x:c r="I79" s="48"/>
      <x:c r="J79" s="46" t="str">
        <x:f>IF(OR(H79="",I79=""),"",MAX(1,I79-H79+1))</x:f>
      </x:c>
      <x:c r="K79" s="50"/>
      <x:c r="L79" s="52"/>
      <x:c r="M79" s="46" t="str">
        <x:f>IF(OR(C79="",I79=""),"",I79-TODAY())</x:f>
      </x:c>
      <x:c r="N79" s="46" t="str">
        <x:f>IF(C79="","",IF(G79="Done","DONE",IF(AND(I79&lt;TODAY(),K79&lt;1),"OVERDUE",IF(AND(I79&lt;=TODAY()+7,K79&lt;1),"DUE SOON","ON TRACK"))))</x:f>
      </x:c>
      <x:c r="O79" s="54"/>
    </x:row>
    <x:row r="80" ht="22" customHeight="1">
      <x:c r="A80" s="44"/>
      <x:c r="B80" s="44"/>
      <x:c r="C80" s="54"/>
      <x:c r="D80" s="44"/>
      <x:c r="E80" s="44"/>
      <x:c r="F80" s="44"/>
      <x:c r="G80" s="44"/>
      <x:c r="H80" s="48"/>
      <x:c r="I80" s="48"/>
      <x:c r="J80" s="46" t="str">
        <x:f>IF(OR(H80="",I80=""),"",MAX(1,I80-H80+1))</x:f>
      </x:c>
      <x:c r="K80" s="50"/>
      <x:c r="L80" s="52"/>
      <x:c r="M80" s="46" t="str">
        <x:f>IF(OR(C80="",I80=""),"",I80-TODAY())</x:f>
      </x:c>
      <x:c r="N80" s="46" t="str">
        <x:f>IF(C80="","",IF(G80="Done","DONE",IF(AND(I80&lt;TODAY(),K80&lt;1),"OVERDUE",IF(AND(I80&lt;=TODAY()+7,K80&lt;1),"DUE SOON","ON TRACK"))))</x:f>
      </x:c>
      <x:c r="O80" s="54"/>
    </x:row>
    <x:row r="81" ht="22" customHeight="1">
      <x:c r="A81" s="44"/>
      <x:c r="B81" s="44"/>
      <x:c r="C81" s="54"/>
      <x:c r="D81" s="44"/>
      <x:c r="E81" s="44"/>
      <x:c r="F81" s="44"/>
      <x:c r="G81" s="44"/>
      <x:c r="H81" s="48"/>
      <x:c r="I81" s="48"/>
      <x:c r="J81" s="46" t="str">
        <x:f>IF(OR(H81="",I81=""),"",MAX(1,I81-H81+1))</x:f>
      </x:c>
      <x:c r="K81" s="50"/>
      <x:c r="L81" s="52"/>
      <x:c r="M81" s="46" t="str">
        <x:f>IF(OR(C81="",I81=""),"",I81-TODAY())</x:f>
      </x:c>
      <x:c r="N81" s="46" t="str">
        <x:f>IF(C81="","",IF(G81="Done","DONE",IF(AND(I81&lt;TODAY(),K81&lt;1),"OVERDUE",IF(AND(I81&lt;=TODAY()+7,K81&lt;1),"DUE SOON","ON TRACK"))))</x:f>
      </x:c>
      <x:c r="O81" s="54"/>
    </x:row>
    <x:row r="82" ht="22" customHeight="1">
      <x:c r="A82" s="44"/>
      <x:c r="B82" s="44"/>
      <x:c r="C82" s="54"/>
      <x:c r="D82" s="44"/>
      <x:c r="E82" s="44"/>
      <x:c r="F82" s="44"/>
      <x:c r="G82" s="44"/>
      <x:c r="H82" s="48"/>
      <x:c r="I82" s="48"/>
      <x:c r="J82" s="46" t="str">
        <x:f>IF(OR(H82="",I82=""),"",MAX(1,I82-H82+1))</x:f>
      </x:c>
      <x:c r="K82" s="50"/>
      <x:c r="L82" s="52"/>
      <x:c r="M82" s="46" t="str">
        <x:f>IF(OR(C82="",I82=""),"",I82-TODAY())</x:f>
      </x:c>
      <x:c r="N82" s="46" t="str">
        <x:f>IF(C82="","",IF(G82="Done","DONE",IF(AND(I82&lt;TODAY(),K82&lt;1),"OVERDUE",IF(AND(I82&lt;=TODAY()+7,K82&lt;1),"DUE SOON","ON TRACK"))))</x:f>
      </x:c>
      <x:c r="O82" s="54"/>
    </x:row>
    <x:row r="83" ht="22" customHeight="1">
      <x:c r="A83" s="44"/>
      <x:c r="B83" s="44"/>
      <x:c r="C83" s="54"/>
      <x:c r="D83" s="44"/>
      <x:c r="E83" s="44"/>
      <x:c r="F83" s="44"/>
      <x:c r="G83" s="44"/>
      <x:c r="H83" s="48"/>
      <x:c r="I83" s="48"/>
      <x:c r="J83" s="46" t="str">
        <x:f>IF(OR(H83="",I83=""),"",MAX(1,I83-H83+1))</x:f>
      </x:c>
      <x:c r="K83" s="50"/>
      <x:c r="L83" s="52"/>
      <x:c r="M83" s="46" t="str">
        <x:f>IF(OR(C83="",I83=""),"",I83-TODAY())</x:f>
      </x:c>
      <x:c r="N83" s="46" t="str">
        <x:f>IF(C83="","",IF(G83="Done","DONE",IF(AND(I83&lt;TODAY(),K83&lt;1),"OVERDUE",IF(AND(I83&lt;=TODAY()+7,K83&lt;1),"DUE SOON","ON TRACK"))))</x:f>
      </x:c>
      <x:c r="O83" s="54"/>
    </x:row>
    <x:row r="84" ht="22" customHeight="1">
      <x:c r="A84" s="44"/>
      <x:c r="B84" s="44"/>
      <x:c r="C84" s="54"/>
      <x:c r="D84" s="44"/>
      <x:c r="E84" s="44"/>
      <x:c r="F84" s="44"/>
      <x:c r="G84" s="44"/>
      <x:c r="H84" s="48"/>
      <x:c r="I84" s="48"/>
      <x:c r="J84" s="46" t="str">
        <x:f>IF(OR(H84="",I84=""),"",MAX(1,I84-H84+1))</x:f>
      </x:c>
      <x:c r="K84" s="50"/>
      <x:c r="L84" s="52"/>
      <x:c r="M84" s="46" t="str">
        <x:f>IF(OR(C84="",I84=""),"",I84-TODAY())</x:f>
      </x:c>
      <x:c r="N84" s="46" t="str">
        <x:f>IF(C84="","",IF(G84="Done","DONE",IF(AND(I84&lt;TODAY(),K84&lt;1),"OVERDUE",IF(AND(I84&lt;=TODAY()+7,K84&lt;1),"DUE SOON","ON TRACK"))))</x:f>
      </x:c>
      <x:c r="O84" s="54"/>
    </x:row>
    <x:row r="85" ht="22" customHeight="1">
      <x:c r="A85" s="44"/>
      <x:c r="B85" s="44"/>
      <x:c r="C85" s="54"/>
      <x:c r="D85" s="44"/>
      <x:c r="E85" s="44"/>
      <x:c r="F85" s="44"/>
      <x:c r="G85" s="44"/>
      <x:c r="H85" s="48"/>
      <x:c r="I85" s="48"/>
      <x:c r="J85" s="46" t="str">
        <x:f>IF(OR(H85="",I85=""),"",MAX(1,I85-H85+1))</x:f>
      </x:c>
      <x:c r="K85" s="50"/>
      <x:c r="L85" s="52"/>
      <x:c r="M85" s="46" t="str">
        <x:f>IF(OR(C85="",I85=""),"",I85-TODAY())</x:f>
      </x:c>
      <x:c r="N85" s="46" t="str">
        <x:f>IF(C85="","",IF(G85="Done","DONE",IF(AND(I85&lt;TODAY(),K85&lt;1),"OVERDUE",IF(AND(I85&lt;=TODAY()+7,K85&lt;1),"DUE SOON","ON TRACK"))))</x:f>
      </x:c>
      <x:c r="O85" s="54"/>
    </x:row>
    <x:row r="86" ht="22" customHeight="1">
      <x:c r="A86" s="44"/>
      <x:c r="B86" s="44"/>
      <x:c r="C86" s="54"/>
      <x:c r="D86" s="44"/>
      <x:c r="E86" s="44"/>
      <x:c r="F86" s="44"/>
      <x:c r="G86" s="44"/>
      <x:c r="H86" s="48"/>
      <x:c r="I86" s="48"/>
      <x:c r="J86" s="46" t="str">
        <x:f>IF(OR(H86="",I86=""),"",MAX(1,I86-H86+1))</x:f>
      </x:c>
      <x:c r="K86" s="50"/>
      <x:c r="L86" s="52"/>
      <x:c r="M86" s="46" t="str">
        <x:f>IF(OR(C86="",I86=""),"",I86-TODAY())</x:f>
      </x:c>
      <x:c r="N86" s="46" t="str">
        <x:f>IF(C86="","",IF(G86="Done","DONE",IF(AND(I86&lt;TODAY(),K86&lt;1),"OVERDUE",IF(AND(I86&lt;=TODAY()+7,K86&lt;1),"DUE SOON","ON TRACK"))))</x:f>
      </x:c>
      <x:c r="O86" s="54"/>
    </x:row>
    <x:row r="87" ht="22" customHeight="1">
      <x:c r="A87" s="44"/>
      <x:c r="B87" s="44"/>
      <x:c r="C87" s="54"/>
      <x:c r="D87" s="44"/>
      <x:c r="E87" s="44"/>
      <x:c r="F87" s="44"/>
      <x:c r="G87" s="44"/>
      <x:c r="H87" s="48"/>
      <x:c r="I87" s="48"/>
      <x:c r="J87" s="46" t="str">
        <x:f>IF(OR(H87="",I87=""),"",MAX(1,I87-H87+1))</x:f>
      </x:c>
      <x:c r="K87" s="50"/>
      <x:c r="L87" s="52"/>
      <x:c r="M87" s="46" t="str">
        <x:f>IF(OR(C87="",I87=""),"",I87-TODAY())</x:f>
      </x:c>
      <x:c r="N87" s="46" t="str">
        <x:f>IF(C87="","",IF(G87="Done","DONE",IF(AND(I87&lt;TODAY(),K87&lt;1),"OVERDUE",IF(AND(I87&lt;=TODAY()+7,K87&lt;1),"DUE SOON","ON TRACK"))))</x:f>
      </x:c>
      <x:c r="O87" s="54"/>
    </x:row>
    <x:row r="88" ht="22" customHeight="1">
      <x:c r="A88" s="44"/>
      <x:c r="B88" s="44"/>
      <x:c r="C88" s="54"/>
      <x:c r="D88" s="44"/>
      <x:c r="E88" s="44"/>
      <x:c r="F88" s="44"/>
      <x:c r="G88" s="44"/>
      <x:c r="H88" s="48"/>
      <x:c r="I88" s="48"/>
      <x:c r="J88" s="46" t="str">
        <x:f>IF(OR(H88="",I88=""),"",MAX(1,I88-H88+1))</x:f>
      </x:c>
      <x:c r="K88" s="50"/>
      <x:c r="L88" s="52"/>
      <x:c r="M88" s="46" t="str">
        <x:f>IF(OR(C88="",I88=""),"",I88-TODAY())</x:f>
      </x:c>
      <x:c r="N88" s="46" t="str">
        <x:f>IF(C88="","",IF(G88="Done","DONE",IF(AND(I88&lt;TODAY(),K88&lt;1),"OVERDUE",IF(AND(I88&lt;=TODAY()+7,K88&lt;1),"DUE SOON","ON TRACK"))))</x:f>
      </x:c>
      <x:c r="O88" s="54"/>
    </x:row>
    <x:row r="89" ht="22" customHeight="1">
      <x:c r="A89" s="44"/>
      <x:c r="B89" s="44"/>
      <x:c r="C89" s="54"/>
      <x:c r="D89" s="44"/>
      <x:c r="E89" s="44"/>
      <x:c r="F89" s="44"/>
      <x:c r="G89" s="44"/>
      <x:c r="H89" s="48"/>
      <x:c r="I89" s="48"/>
      <x:c r="J89" s="46" t="str">
        <x:f>IF(OR(H89="",I89=""),"",MAX(1,I89-H89+1))</x:f>
      </x:c>
      <x:c r="K89" s="50"/>
      <x:c r="L89" s="52"/>
      <x:c r="M89" s="46" t="str">
        <x:f>IF(OR(C89="",I89=""),"",I89-TODAY())</x:f>
      </x:c>
      <x:c r="N89" s="46" t="str">
        <x:f>IF(C89="","",IF(G89="Done","DONE",IF(AND(I89&lt;TODAY(),K89&lt;1),"OVERDUE",IF(AND(I89&lt;=TODAY()+7,K89&lt;1),"DUE SOON","ON TRACK"))))</x:f>
      </x:c>
      <x:c r="O89" s="54"/>
    </x:row>
    <x:row r="90" ht="22" customHeight="1">
      <x:c r="A90" s="44"/>
      <x:c r="B90" s="44"/>
      <x:c r="C90" s="54"/>
      <x:c r="D90" s="44"/>
      <x:c r="E90" s="44"/>
      <x:c r="F90" s="44"/>
      <x:c r="G90" s="44"/>
      <x:c r="H90" s="48"/>
      <x:c r="I90" s="48"/>
      <x:c r="J90" s="46" t="str">
        <x:f>IF(OR(H90="",I90=""),"",MAX(1,I90-H90+1))</x:f>
      </x:c>
      <x:c r="K90" s="50"/>
      <x:c r="L90" s="52"/>
      <x:c r="M90" s="46" t="str">
        <x:f>IF(OR(C90="",I90=""),"",I90-TODAY())</x:f>
      </x:c>
      <x:c r="N90" s="46" t="str">
        <x:f>IF(C90="","",IF(G90="Done","DONE",IF(AND(I90&lt;TODAY(),K90&lt;1),"OVERDUE",IF(AND(I90&lt;=TODAY()+7,K90&lt;1),"DUE SOON","ON TRACK"))))</x:f>
      </x:c>
      <x:c r="O90" s="54"/>
    </x:row>
    <x:row r="91" ht="22" customHeight="1">
      <x:c r="A91" s="44"/>
      <x:c r="B91" s="44"/>
      <x:c r="C91" s="54"/>
      <x:c r="D91" s="44"/>
      <x:c r="E91" s="44"/>
      <x:c r="F91" s="44"/>
      <x:c r="G91" s="44"/>
      <x:c r="H91" s="48"/>
      <x:c r="I91" s="48"/>
      <x:c r="J91" s="46" t="str">
        <x:f>IF(OR(H91="",I91=""),"",MAX(1,I91-H91+1))</x:f>
      </x:c>
      <x:c r="K91" s="50"/>
      <x:c r="L91" s="52"/>
      <x:c r="M91" s="46" t="str">
        <x:f>IF(OR(C91="",I91=""),"",I91-TODAY())</x:f>
      </x:c>
      <x:c r="N91" s="46" t="str">
        <x:f>IF(C91="","",IF(G91="Done","DONE",IF(AND(I91&lt;TODAY(),K91&lt;1),"OVERDUE",IF(AND(I91&lt;=TODAY()+7,K91&lt;1),"DUE SOON","ON TRACK"))))</x:f>
      </x:c>
      <x:c r="O91" s="54"/>
    </x:row>
    <x:row r="92" ht="22" customHeight="1">
      <x:c r="A92" s="44"/>
      <x:c r="B92" s="44"/>
      <x:c r="C92" s="54"/>
      <x:c r="D92" s="44"/>
      <x:c r="E92" s="44"/>
      <x:c r="F92" s="44"/>
      <x:c r="G92" s="44"/>
      <x:c r="H92" s="48"/>
      <x:c r="I92" s="48"/>
      <x:c r="J92" s="46" t="str">
        <x:f>IF(OR(H92="",I92=""),"",MAX(1,I92-H92+1))</x:f>
      </x:c>
      <x:c r="K92" s="50"/>
      <x:c r="L92" s="52"/>
      <x:c r="M92" s="46" t="str">
        <x:f>IF(OR(C92="",I92=""),"",I92-TODAY())</x:f>
      </x:c>
      <x:c r="N92" s="46" t="str">
        <x:f>IF(C92="","",IF(G92="Done","DONE",IF(AND(I92&lt;TODAY(),K92&lt;1),"OVERDUE",IF(AND(I92&lt;=TODAY()+7,K92&lt;1),"DUE SOON","ON TRACK"))))</x:f>
      </x:c>
      <x:c r="O92" s="54"/>
    </x:row>
    <x:row r="93" ht="22" customHeight="1">
      <x:c r="A93" s="44"/>
      <x:c r="B93" s="44"/>
      <x:c r="C93" s="54"/>
      <x:c r="D93" s="44"/>
      <x:c r="E93" s="44"/>
      <x:c r="F93" s="44"/>
      <x:c r="G93" s="44"/>
      <x:c r="H93" s="48"/>
      <x:c r="I93" s="48"/>
      <x:c r="J93" s="46" t="str">
        <x:f>IF(OR(H93="",I93=""),"",MAX(1,I93-H93+1))</x:f>
      </x:c>
      <x:c r="K93" s="50"/>
      <x:c r="L93" s="52"/>
      <x:c r="M93" s="46" t="str">
        <x:f>IF(OR(C93="",I93=""),"",I93-TODAY())</x:f>
      </x:c>
      <x:c r="N93" s="46" t="str">
        <x:f>IF(C93="","",IF(G93="Done","DONE",IF(AND(I93&lt;TODAY(),K93&lt;1),"OVERDUE",IF(AND(I93&lt;=TODAY()+7,K93&lt;1),"DUE SOON","ON TRACK"))))</x:f>
      </x:c>
      <x:c r="O93" s="54"/>
    </x:row>
    <x:row r="94" ht="22" customHeight="1">
      <x:c r="A94" s="44"/>
      <x:c r="B94" s="44"/>
      <x:c r="C94" s="54"/>
      <x:c r="D94" s="44"/>
      <x:c r="E94" s="44"/>
      <x:c r="F94" s="44"/>
      <x:c r="G94" s="44"/>
      <x:c r="H94" s="48"/>
      <x:c r="I94" s="48"/>
      <x:c r="J94" s="46" t="str">
        <x:f>IF(OR(H94="",I94=""),"",MAX(1,I94-H94+1))</x:f>
      </x:c>
      <x:c r="K94" s="50"/>
      <x:c r="L94" s="52"/>
      <x:c r="M94" s="46" t="str">
        <x:f>IF(OR(C94="",I94=""),"",I94-TODAY())</x:f>
      </x:c>
      <x:c r="N94" s="46" t="str">
        <x:f>IF(C94="","",IF(G94="Done","DONE",IF(AND(I94&lt;TODAY(),K94&lt;1),"OVERDUE",IF(AND(I94&lt;=TODAY()+7,K94&lt;1),"DUE SOON","ON TRACK"))))</x:f>
      </x:c>
      <x:c r="O94" s="54"/>
    </x:row>
    <x:row r="95" ht="22" customHeight="1">
      <x:c r="A95" s="44"/>
      <x:c r="B95" s="44"/>
      <x:c r="C95" s="54"/>
      <x:c r="D95" s="44"/>
      <x:c r="E95" s="44"/>
      <x:c r="F95" s="44"/>
      <x:c r="G95" s="44"/>
      <x:c r="H95" s="48"/>
      <x:c r="I95" s="48"/>
      <x:c r="J95" s="46" t="str">
        <x:f>IF(OR(H95="",I95=""),"",MAX(1,I95-H95+1))</x:f>
      </x:c>
      <x:c r="K95" s="50"/>
      <x:c r="L95" s="52"/>
      <x:c r="M95" s="46" t="str">
        <x:f>IF(OR(C95="",I95=""),"",I95-TODAY())</x:f>
      </x:c>
      <x:c r="N95" s="46" t="str">
        <x:f>IF(C95="","",IF(G95="Done","DONE",IF(AND(I95&lt;TODAY(),K95&lt;1),"OVERDUE",IF(AND(I95&lt;=TODAY()+7,K95&lt;1),"DUE SOON","ON TRACK"))))</x:f>
      </x:c>
      <x:c r="O95" s="54"/>
    </x:row>
    <x:row r="96" ht="22" customHeight="1">
      <x:c r="A96" s="44"/>
      <x:c r="B96" s="44"/>
      <x:c r="C96" s="54"/>
      <x:c r="D96" s="44"/>
      <x:c r="E96" s="44"/>
      <x:c r="F96" s="44"/>
      <x:c r="G96" s="44"/>
      <x:c r="H96" s="48"/>
      <x:c r="I96" s="48"/>
      <x:c r="J96" s="46" t="str">
        <x:f>IF(OR(H96="",I96=""),"",MAX(1,I96-H96+1))</x:f>
      </x:c>
      <x:c r="K96" s="50"/>
      <x:c r="L96" s="52"/>
      <x:c r="M96" s="46" t="str">
        <x:f>IF(OR(C96="",I96=""),"",I96-TODAY())</x:f>
      </x:c>
      <x:c r="N96" s="46" t="str">
        <x:f>IF(C96="","",IF(G96="Done","DONE",IF(AND(I96&lt;TODAY(),K96&lt;1),"OVERDUE",IF(AND(I96&lt;=TODAY()+7,K96&lt;1),"DUE SOON","ON TRACK"))))</x:f>
      </x:c>
      <x:c r="O96" s="54"/>
    </x:row>
    <x:row r="97" ht="22" customHeight="1">
      <x:c r="A97" s="44"/>
      <x:c r="B97" s="44"/>
      <x:c r="C97" s="54"/>
      <x:c r="D97" s="44"/>
      <x:c r="E97" s="44"/>
      <x:c r="F97" s="44"/>
      <x:c r="G97" s="44"/>
      <x:c r="H97" s="48"/>
      <x:c r="I97" s="48"/>
      <x:c r="J97" s="46" t="str">
        <x:f>IF(OR(H97="",I97=""),"",MAX(1,I97-H97+1))</x:f>
      </x:c>
      <x:c r="K97" s="50"/>
      <x:c r="L97" s="52"/>
      <x:c r="M97" s="46" t="str">
        <x:f>IF(OR(C97="",I97=""),"",I97-TODAY())</x:f>
      </x:c>
      <x:c r="N97" s="46" t="str">
        <x:f>IF(C97="","",IF(G97="Done","DONE",IF(AND(I97&lt;TODAY(),K97&lt;1),"OVERDUE",IF(AND(I97&lt;=TODAY()+7,K97&lt;1),"DUE SOON","ON TRACK"))))</x:f>
      </x:c>
      <x:c r="O97" s="54"/>
    </x:row>
    <x:row r="98" ht="22" customHeight="1">
      <x:c r="A98" s="44"/>
      <x:c r="B98" s="44"/>
      <x:c r="C98" s="54"/>
      <x:c r="D98" s="44"/>
      <x:c r="E98" s="44"/>
      <x:c r="F98" s="44"/>
      <x:c r="G98" s="44"/>
      <x:c r="H98" s="48"/>
      <x:c r="I98" s="48"/>
      <x:c r="J98" s="46" t="str">
        <x:f>IF(OR(H98="",I98=""),"",MAX(1,I98-H98+1))</x:f>
      </x:c>
      <x:c r="K98" s="50"/>
      <x:c r="L98" s="52"/>
      <x:c r="M98" s="46" t="str">
        <x:f>IF(OR(C98="",I98=""),"",I98-TODAY())</x:f>
      </x:c>
      <x:c r="N98" s="46" t="str">
        <x:f>IF(C98="","",IF(G98="Done","DONE",IF(AND(I98&lt;TODAY(),K98&lt;1),"OVERDUE",IF(AND(I98&lt;=TODAY()+7,K98&lt;1),"DUE SOON","ON TRACK"))))</x:f>
      </x:c>
      <x:c r="O98" s="54"/>
    </x:row>
    <x:row r="99" ht="22" customHeight="1">
      <x:c r="A99" s="44"/>
      <x:c r="B99" s="44"/>
      <x:c r="C99" s="54"/>
      <x:c r="D99" s="44"/>
      <x:c r="E99" s="44"/>
      <x:c r="F99" s="44"/>
      <x:c r="G99" s="44"/>
      <x:c r="H99" s="48"/>
      <x:c r="I99" s="48"/>
      <x:c r="J99" s="46" t="str">
        <x:f>IF(OR(H99="",I99=""),"",MAX(1,I99-H99+1))</x:f>
      </x:c>
      <x:c r="K99" s="50"/>
      <x:c r="L99" s="52"/>
      <x:c r="M99" s="46" t="str">
        <x:f>IF(OR(C99="",I99=""),"",I99-TODAY())</x:f>
      </x:c>
      <x:c r="N99" s="46" t="str">
        <x:f>IF(C99="","",IF(G99="Done","DONE",IF(AND(I99&lt;TODAY(),K99&lt;1),"OVERDUE",IF(AND(I99&lt;=TODAY()+7,K99&lt;1),"DUE SOON","ON TRACK"))))</x:f>
      </x:c>
      <x:c r="O99" s="54"/>
    </x:row>
    <x:row r="100" ht="22" customHeight="1">
      <x:c r="A100" s="44"/>
      <x:c r="B100" s="44"/>
      <x:c r="C100" s="54"/>
      <x:c r="D100" s="44"/>
      <x:c r="E100" s="44"/>
      <x:c r="F100" s="44"/>
      <x:c r="G100" s="44"/>
      <x:c r="H100" s="48"/>
      <x:c r="I100" s="48"/>
      <x:c r="J100" s="46" t="str">
        <x:f>IF(OR(H100="",I100=""),"",MAX(1,I100-H100+1))</x:f>
      </x:c>
      <x:c r="K100" s="50"/>
      <x:c r="L100" s="52"/>
      <x:c r="M100" s="46" t="str">
        <x:f>IF(OR(C100="",I100=""),"",I100-TODAY())</x:f>
      </x:c>
      <x:c r="N100" s="46" t="str">
        <x:f>IF(C100="","",IF(G100="Done","DONE",IF(AND(I100&lt;TODAY(),K100&lt;1),"OVERDUE",IF(AND(I100&lt;=TODAY()+7,K100&lt;1),"DUE SOON","ON TRACK"))))</x:f>
      </x:c>
      <x:c r="O100" s="54"/>
    </x:row>
    <x:row r="101" ht="22" customHeight="1">
      <x:c r="A101" s="44"/>
      <x:c r="B101" s="44"/>
      <x:c r="C101" s="54"/>
      <x:c r="D101" s="44"/>
      <x:c r="E101" s="44"/>
      <x:c r="F101" s="44"/>
      <x:c r="G101" s="44"/>
      <x:c r="H101" s="48"/>
      <x:c r="I101" s="48"/>
      <x:c r="J101" s="46" t="str">
        <x:f>IF(OR(H101="",I101=""),"",MAX(1,I101-H101+1))</x:f>
      </x:c>
      <x:c r="K101" s="50"/>
      <x:c r="L101" s="52"/>
      <x:c r="M101" s="46" t="str">
        <x:f>IF(OR(C101="",I101=""),"",I101-TODAY())</x:f>
      </x:c>
      <x:c r="N101" s="46" t="str">
        <x:f>IF(C101="","",IF(G101="Done","DONE",IF(AND(I101&lt;TODAY(),K101&lt;1),"OVERDUE",IF(AND(I101&lt;=TODAY()+7,K101&lt;1),"DUE SOON","ON TRACK"))))</x:f>
      </x:c>
      <x:c r="O101" s="54"/>
    </x:row>
    <x:row r="102" ht="22" customHeight="1">
      <x:c r="A102" s="44"/>
      <x:c r="B102" s="44"/>
      <x:c r="C102" s="54"/>
      <x:c r="D102" s="44"/>
      <x:c r="E102" s="44"/>
      <x:c r="F102" s="44"/>
      <x:c r="G102" s="44"/>
      <x:c r="H102" s="48"/>
      <x:c r="I102" s="48"/>
      <x:c r="J102" s="46" t="str">
        <x:f>IF(OR(H102="",I102=""),"",MAX(1,I102-H102+1))</x:f>
      </x:c>
      <x:c r="K102" s="50"/>
      <x:c r="L102" s="52"/>
      <x:c r="M102" s="46" t="str">
        <x:f>IF(OR(C102="",I102=""),"",I102-TODAY())</x:f>
      </x:c>
      <x:c r="N102" s="46" t="str">
        <x:f>IF(C102="","",IF(G102="Done","DONE",IF(AND(I102&lt;TODAY(),K102&lt;1),"OVERDUE",IF(AND(I102&lt;=TODAY()+7,K102&lt;1),"DUE SOON","ON TRACK"))))</x:f>
      </x:c>
      <x:c r="O102" s="54"/>
    </x:row>
    <x:row r="103" ht="22" customHeight="1">
      <x:c r="A103" s="44"/>
      <x:c r="B103" s="44"/>
      <x:c r="C103" s="54"/>
      <x:c r="D103" s="44"/>
      <x:c r="E103" s="44"/>
      <x:c r="F103" s="44"/>
      <x:c r="G103" s="44"/>
      <x:c r="H103" s="48"/>
      <x:c r="I103" s="48"/>
      <x:c r="J103" s="46" t="str">
        <x:f>IF(OR(H103="",I103=""),"",MAX(1,I103-H103+1))</x:f>
      </x:c>
      <x:c r="K103" s="50"/>
      <x:c r="L103" s="52"/>
      <x:c r="M103" s="46" t="str">
        <x:f>IF(OR(C103="",I103=""),"",I103-TODAY())</x:f>
      </x:c>
      <x:c r="N103" s="46" t="str">
        <x:f>IF(C103="","",IF(G103="Done","DONE",IF(AND(I103&lt;TODAY(),K103&lt;1),"OVERDUE",IF(AND(I103&lt;=TODAY()+7,K103&lt;1),"DUE SOON","ON TRACK"))))</x:f>
      </x:c>
      <x:c r="O103" s="54"/>
    </x:row>
    <x:row r="104" ht="22" customHeight="1">
      <x:c r="A104" s="44"/>
      <x:c r="B104" s="44"/>
      <x:c r="C104" s="54"/>
      <x:c r="D104" s="44"/>
      <x:c r="E104" s="44"/>
      <x:c r="F104" s="44"/>
      <x:c r="G104" s="44"/>
      <x:c r="H104" s="48"/>
      <x:c r="I104" s="48"/>
      <x:c r="J104" s="46" t="str">
        <x:f>IF(OR(H104="",I104=""),"",MAX(1,I104-H104+1))</x:f>
      </x:c>
      <x:c r="K104" s="50"/>
      <x:c r="L104" s="52"/>
      <x:c r="M104" s="46" t="str">
        <x:f>IF(OR(C104="",I104=""),"",I104-TODAY())</x:f>
      </x:c>
      <x:c r="N104" s="46" t="str">
        <x:f>IF(C104="","",IF(G104="Done","DONE",IF(AND(I104&lt;TODAY(),K104&lt;1),"OVERDUE",IF(AND(I104&lt;=TODAY()+7,K104&lt;1),"DUE SOON","ON TRACK"))))</x:f>
      </x:c>
      <x:c r="O104" s="54"/>
    </x:row>
    <x:row r="105" ht="22" customHeight="1">
      <x:c r="A105" s="44"/>
      <x:c r="B105" s="44"/>
      <x:c r="C105" s="54"/>
      <x:c r="D105" s="44"/>
      <x:c r="E105" s="44"/>
      <x:c r="F105" s="44"/>
      <x:c r="G105" s="44"/>
      <x:c r="H105" s="48"/>
      <x:c r="I105" s="48"/>
      <x:c r="J105" s="46" t="str">
        <x:f>IF(OR(H105="",I105=""),"",MAX(1,I105-H105+1))</x:f>
      </x:c>
      <x:c r="K105" s="50"/>
      <x:c r="L105" s="52"/>
      <x:c r="M105" s="46" t="str">
        <x:f>IF(OR(C105="",I105=""),"",I105-TODAY())</x:f>
      </x:c>
      <x:c r="N105" s="46" t="str">
        <x:f>IF(C105="","",IF(G105="Done","DONE",IF(AND(I105&lt;TODAY(),K105&lt;1),"OVERDUE",IF(AND(I105&lt;=TODAY()+7,K105&lt;1),"DUE SOON","ON TRACK"))))</x:f>
      </x:c>
      <x:c r="O105" s="54"/>
    </x:row>
    <x:row r="106" ht="22" customHeight="1">
      <x:c r="A106" s="44"/>
      <x:c r="B106" s="44"/>
      <x:c r="C106" s="54"/>
      <x:c r="D106" s="44"/>
      <x:c r="E106" s="44"/>
      <x:c r="F106" s="44"/>
      <x:c r="G106" s="44"/>
      <x:c r="H106" s="48"/>
      <x:c r="I106" s="48"/>
      <x:c r="J106" s="46" t="str">
        <x:f>IF(OR(H106="",I106=""),"",MAX(1,I106-H106+1))</x:f>
      </x:c>
      <x:c r="K106" s="50"/>
      <x:c r="L106" s="52"/>
      <x:c r="M106" s="46" t="str">
        <x:f>IF(OR(C106="",I106=""),"",I106-TODAY())</x:f>
      </x:c>
      <x:c r="N106" s="46" t="str">
        <x:f>IF(C106="","",IF(G106="Done","DONE",IF(AND(I106&lt;TODAY(),K106&lt;1),"OVERDUE",IF(AND(I106&lt;=TODAY()+7,K106&lt;1),"DUE SOON","ON TRACK"))))</x:f>
      </x:c>
      <x:c r="O106" s="54"/>
    </x:row>
    <x:row r="107" ht="22" customHeight="1">
      <x:c r="A107" s="44"/>
      <x:c r="B107" s="44"/>
      <x:c r="C107" s="54"/>
      <x:c r="D107" s="44"/>
      <x:c r="E107" s="44"/>
      <x:c r="F107" s="44"/>
      <x:c r="G107" s="44"/>
      <x:c r="H107" s="48"/>
      <x:c r="I107" s="48"/>
      <x:c r="J107" s="46" t="str">
        <x:f>IF(OR(H107="",I107=""),"",MAX(1,I107-H107+1))</x:f>
      </x:c>
      <x:c r="K107" s="50"/>
      <x:c r="L107" s="52"/>
      <x:c r="M107" s="46" t="str">
        <x:f>IF(OR(C107="",I107=""),"",I107-TODAY())</x:f>
      </x:c>
      <x:c r="N107" s="46" t="str">
        <x:f>IF(C107="","",IF(G107="Done","DONE",IF(AND(I107&lt;TODAY(),K107&lt;1),"OVERDUE",IF(AND(I107&lt;=TODAY()+7,K107&lt;1),"DUE SOON","ON TRACK"))))</x:f>
      </x:c>
      <x:c r="O107" s="54"/>
    </x:row>
    <x:row r="108" ht="22" customHeight="1">
      <x:c r="A108" s="44"/>
      <x:c r="B108" s="44"/>
      <x:c r="C108" s="54"/>
      <x:c r="D108" s="44"/>
      <x:c r="E108" s="44"/>
      <x:c r="F108" s="44"/>
      <x:c r="G108" s="44"/>
      <x:c r="H108" s="48"/>
      <x:c r="I108" s="48"/>
      <x:c r="J108" s="46" t="str">
        <x:f>IF(OR(H108="",I108=""),"",MAX(1,I108-H108+1))</x:f>
      </x:c>
      <x:c r="K108" s="50"/>
      <x:c r="L108" s="52"/>
      <x:c r="M108" s="46" t="str">
        <x:f>IF(OR(C108="",I108=""),"",I108-TODAY())</x:f>
      </x:c>
      <x:c r="N108" s="46" t="str">
        <x:f>IF(C108="","",IF(G108="Done","DONE",IF(AND(I108&lt;TODAY(),K108&lt;1),"OVERDUE",IF(AND(I108&lt;=TODAY()+7,K108&lt;1),"DUE SOON","ON TRACK"))))</x:f>
      </x:c>
      <x:c r="O108" s="54"/>
    </x:row>
    <x:row r="109" ht="22" customHeight="1">
      <x:c r="A109" s="44"/>
      <x:c r="B109" s="44"/>
      <x:c r="C109" s="54"/>
      <x:c r="D109" s="44"/>
      <x:c r="E109" s="44"/>
      <x:c r="F109" s="44"/>
      <x:c r="G109" s="44"/>
      <x:c r="H109" s="48"/>
      <x:c r="I109" s="48"/>
      <x:c r="J109" s="46" t="str">
        <x:f>IF(OR(H109="",I109=""),"",MAX(1,I109-H109+1))</x:f>
      </x:c>
      <x:c r="K109" s="50"/>
      <x:c r="L109" s="52"/>
      <x:c r="M109" s="46" t="str">
        <x:f>IF(OR(C109="",I109=""),"",I109-TODAY())</x:f>
      </x:c>
      <x:c r="N109" s="46" t="str">
        <x:f>IF(C109="","",IF(G109="Done","DONE",IF(AND(I109&lt;TODAY(),K109&lt;1),"OVERDUE",IF(AND(I109&lt;=TODAY()+7,K109&lt;1),"DUE SOON","ON TRACK"))))</x:f>
      </x:c>
      <x:c r="O109" s="54"/>
    </x:row>
    <x:row r="110" ht="22" customHeight="1">
      <x:c r="A110" s="44"/>
      <x:c r="B110" s="44"/>
      <x:c r="C110" s="54"/>
      <x:c r="D110" s="44"/>
      <x:c r="E110" s="44"/>
      <x:c r="F110" s="44"/>
      <x:c r="G110" s="44"/>
      <x:c r="H110" s="48"/>
      <x:c r="I110" s="48"/>
      <x:c r="J110" s="46" t="str">
        <x:f>IF(OR(H110="",I110=""),"",MAX(1,I110-H110+1))</x:f>
      </x:c>
      <x:c r="K110" s="50"/>
      <x:c r="L110" s="52"/>
      <x:c r="M110" s="46" t="str">
        <x:f>IF(OR(C110="",I110=""),"",I110-TODAY())</x:f>
      </x:c>
      <x:c r="N110" s="46" t="str">
        <x:f>IF(C110="","",IF(G110="Done","DONE",IF(AND(I110&lt;TODAY(),K110&lt;1),"OVERDUE",IF(AND(I110&lt;=TODAY()+7,K110&lt;1),"DUE SOON","ON TRACK"))))</x:f>
      </x:c>
      <x:c r="O110" s="54"/>
    </x:row>
    <x:row r="111" ht="22" customHeight="1">
      <x:c r="A111" s="44"/>
      <x:c r="B111" s="44"/>
      <x:c r="C111" s="54"/>
      <x:c r="D111" s="44"/>
      <x:c r="E111" s="44"/>
      <x:c r="F111" s="44"/>
      <x:c r="G111" s="44"/>
      <x:c r="H111" s="48"/>
      <x:c r="I111" s="48"/>
      <x:c r="J111" s="46" t="str">
        <x:f>IF(OR(H111="",I111=""),"",MAX(1,I111-H111+1))</x:f>
      </x:c>
      <x:c r="K111" s="50"/>
      <x:c r="L111" s="52"/>
      <x:c r="M111" s="46" t="str">
        <x:f>IF(OR(C111="",I111=""),"",I111-TODAY())</x:f>
      </x:c>
      <x:c r="N111" s="46" t="str">
        <x:f>IF(C111="","",IF(G111="Done","DONE",IF(AND(I111&lt;TODAY(),K111&lt;1),"OVERDUE",IF(AND(I111&lt;=TODAY()+7,K111&lt;1),"DUE SOON","ON TRACK"))))</x:f>
      </x:c>
      <x:c r="O111" s="54"/>
    </x:row>
    <x:row r="112" ht="22" customHeight="1">
      <x:c r="A112" s="44"/>
      <x:c r="B112" s="44"/>
      <x:c r="C112" s="54"/>
      <x:c r="D112" s="44"/>
      <x:c r="E112" s="44"/>
      <x:c r="F112" s="44"/>
      <x:c r="G112" s="44"/>
      <x:c r="H112" s="48"/>
      <x:c r="I112" s="48"/>
      <x:c r="J112" s="46" t="str">
        <x:f>IF(OR(H112="",I112=""),"",MAX(1,I112-H112+1))</x:f>
      </x:c>
      <x:c r="K112" s="50"/>
      <x:c r="L112" s="52"/>
      <x:c r="M112" s="46" t="str">
        <x:f>IF(OR(C112="",I112=""),"",I112-TODAY())</x:f>
      </x:c>
      <x:c r="N112" s="46" t="str">
        <x:f>IF(C112="","",IF(G112="Done","DONE",IF(AND(I112&lt;TODAY(),K112&lt;1),"OVERDUE",IF(AND(I112&lt;=TODAY()+7,K112&lt;1),"DUE SOON","ON TRACK"))))</x:f>
      </x:c>
      <x:c r="O112" s="54"/>
    </x:row>
    <x:row r="113" ht="22" customHeight="1">
      <x:c r="A113" s="44"/>
      <x:c r="B113" s="44"/>
      <x:c r="C113" s="54"/>
      <x:c r="D113" s="44"/>
      <x:c r="E113" s="44"/>
      <x:c r="F113" s="44"/>
      <x:c r="G113" s="44"/>
      <x:c r="H113" s="48"/>
      <x:c r="I113" s="48"/>
      <x:c r="J113" s="46" t="str">
        <x:f>IF(OR(H113="",I113=""),"",MAX(1,I113-H113+1))</x:f>
      </x:c>
      <x:c r="K113" s="50"/>
      <x:c r="L113" s="52"/>
      <x:c r="M113" s="46" t="str">
        <x:f>IF(OR(C113="",I113=""),"",I113-TODAY())</x:f>
      </x:c>
      <x:c r="N113" s="46" t="str">
        <x:f>IF(C113="","",IF(G113="Done","DONE",IF(AND(I113&lt;TODAY(),K113&lt;1),"OVERDUE",IF(AND(I113&lt;=TODAY()+7,K113&lt;1),"DUE SOON","ON TRACK"))))</x:f>
      </x:c>
      <x:c r="O113" s="54"/>
    </x:row>
    <x:row r="114" ht="22" customHeight="1">
      <x:c r="A114" s="44"/>
      <x:c r="B114" s="44"/>
      <x:c r="C114" s="54"/>
      <x:c r="D114" s="44"/>
      <x:c r="E114" s="44"/>
      <x:c r="F114" s="44"/>
      <x:c r="G114" s="44"/>
      <x:c r="H114" s="48"/>
      <x:c r="I114" s="48"/>
      <x:c r="J114" s="46" t="str">
        <x:f>IF(OR(H114="",I114=""),"",MAX(1,I114-H114+1))</x:f>
      </x:c>
      <x:c r="K114" s="50"/>
      <x:c r="L114" s="52"/>
      <x:c r="M114" s="46" t="str">
        <x:f>IF(OR(C114="",I114=""),"",I114-TODAY())</x:f>
      </x:c>
      <x:c r="N114" s="46" t="str">
        <x:f>IF(C114="","",IF(G114="Done","DONE",IF(AND(I114&lt;TODAY(),K114&lt;1),"OVERDUE",IF(AND(I114&lt;=TODAY()+7,K114&lt;1),"DUE SOON","ON TRACK"))))</x:f>
      </x:c>
      <x:c r="O114" s="54"/>
    </x:row>
    <x:row r="115" ht="22" customHeight="1">
      <x:c r="A115" s="44"/>
      <x:c r="B115" s="44"/>
      <x:c r="C115" s="54"/>
      <x:c r="D115" s="44"/>
      <x:c r="E115" s="44"/>
      <x:c r="F115" s="44"/>
      <x:c r="G115" s="44"/>
      <x:c r="H115" s="48"/>
      <x:c r="I115" s="48"/>
      <x:c r="J115" s="46" t="str">
        <x:f>IF(OR(H115="",I115=""),"",MAX(1,I115-H115+1))</x:f>
      </x:c>
      <x:c r="K115" s="50"/>
      <x:c r="L115" s="52"/>
      <x:c r="M115" s="46" t="str">
        <x:f>IF(OR(C115="",I115=""),"",I115-TODAY())</x:f>
      </x:c>
      <x:c r="N115" s="46" t="str">
        <x:f>IF(C115="","",IF(G115="Done","DONE",IF(AND(I115&lt;TODAY(),K115&lt;1),"OVERDUE",IF(AND(I115&lt;=TODAY()+7,K115&lt;1),"DUE SOON","ON TRACK"))))</x:f>
      </x:c>
      <x:c r="O115" s="54"/>
    </x:row>
    <x:row r="116" ht="22" customHeight="1">
      <x:c r="A116" s="44"/>
      <x:c r="B116" s="44"/>
      <x:c r="C116" s="54"/>
      <x:c r="D116" s="44"/>
      <x:c r="E116" s="44"/>
      <x:c r="F116" s="44"/>
      <x:c r="G116" s="44"/>
      <x:c r="H116" s="48"/>
      <x:c r="I116" s="48"/>
      <x:c r="J116" s="46" t="str">
        <x:f>IF(OR(H116="",I116=""),"",MAX(1,I116-H116+1))</x:f>
      </x:c>
      <x:c r="K116" s="50"/>
      <x:c r="L116" s="52"/>
      <x:c r="M116" s="46" t="str">
        <x:f>IF(OR(C116="",I116=""),"",I116-TODAY())</x:f>
      </x:c>
      <x:c r="N116" s="46" t="str">
        <x:f>IF(C116="","",IF(G116="Done","DONE",IF(AND(I116&lt;TODAY(),K116&lt;1),"OVERDUE",IF(AND(I116&lt;=TODAY()+7,K116&lt;1),"DUE SOON","ON TRACK"))))</x:f>
      </x:c>
      <x:c r="O116" s="54"/>
    </x:row>
    <x:row r="117" ht="22" customHeight="1">
      <x:c r="A117" s="44"/>
      <x:c r="B117" s="44"/>
      <x:c r="C117" s="54"/>
      <x:c r="D117" s="44"/>
      <x:c r="E117" s="44"/>
      <x:c r="F117" s="44"/>
      <x:c r="G117" s="44"/>
      <x:c r="H117" s="48"/>
      <x:c r="I117" s="48"/>
      <x:c r="J117" s="46" t="str">
        <x:f>IF(OR(H117="",I117=""),"",MAX(1,I117-H117+1))</x:f>
      </x:c>
      <x:c r="K117" s="50"/>
      <x:c r="L117" s="52"/>
      <x:c r="M117" s="46" t="str">
        <x:f>IF(OR(C117="",I117=""),"",I117-TODAY())</x:f>
      </x:c>
      <x:c r="N117" s="46" t="str">
        <x:f>IF(C117="","",IF(G117="Done","DONE",IF(AND(I117&lt;TODAY(),K117&lt;1),"OVERDUE",IF(AND(I117&lt;=TODAY()+7,K117&lt;1),"DUE SOON","ON TRACK"))))</x:f>
      </x:c>
      <x:c r="O117" s="54"/>
    </x:row>
    <x:row r="118" ht="22" customHeight="1">
      <x:c r="A118" s="44"/>
      <x:c r="B118" s="44"/>
      <x:c r="C118" s="54"/>
      <x:c r="D118" s="44"/>
      <x:c r="E118" s="44"/>
      <x:c r="F118" s="44"/>
      <x:c r="G118" s="44"/>
      <x:c r="H118" s="48"/>
      <x:c r="I118" s="48"/>
      <x:c r="J118" s="46" t="str">
        <x:f>IF(OR(H118="",I118=""),"",MAX(1,I118-H118+1))</x:f>
      </x:c>
      <x:c r="K118" s="50"/>
      <x:c r="L118" s="52"/>
      <x:c r="M118" s="46" t="str">
        <x:f>IF(OR(C118="",I118=""),"",I118-TODAY())</x:f>
      </x:c>
      <x:c r="N118" s="46" t="str">
        <x:f>IF(C118="","",IF(G118="Done","DONE",IF(AND(I118&lt;TODAY(),K118&lt;1),"OVERDUE",IF(AND(I118&lt;=TODAY()+7,K118&lt;1),"DUE SOON","ON TRACK"))))</x:f>
      </x:c>
      <x:c r="O118" s="54"/>
    </x:row>
    <x:row r="119" ht="22" customHeight="1">
      <x:c r="A119" s="44"/>
      <x:c r="B119" s="44"/>
      <x:c r="C119" s="54"/>
      <x:c r="D119" s="44"/>
      <x:c r="E119" s="44"/>
      <x:c r="F119" s="44"/>
      <x:c r="G119" s="44"/>
      <x:c r="H119" s="48"/>
      <x:c r="I119" s="48"/>
      <x:c r="J119" s="46" t="str">
        <x:f>IF(OR(H119="",I119=""),"",MAX(1,I119-H119+1))</x:f>
      </x:c>
      <x:c r="K119" s="50"/>
      <x:c r="L119" s="52"/>
      <x:c r="M119" s="46" t="str">
        <x:f>IF(OR(C119="",I119=""),"",I119-TODAY())</x:f>
      </x:c>
      <x:c r="N119" s="46" t="str">
        <x:f>IF(C119="","",IF(G119="Done","DONE",IF(AND(I119&lt;TODAY(),K119&lt;1),"OVERDUE",IF(AND(I119&lt;=TODAY()+7,K119&lt;1),"DUE SOON","ON TRACK"))))</x:f>
      </x:c>
      <x:c r="O119" s="54"/>
    </x:row>
    <x:row r="120" ht="22" customHeight="1">
      <x:c r="A120" s="44"/>
      <x:c r="B120" s="44"/>
      <x:c r="C120" s="54"/>
      <x:c r="D120" s="44"/>
      <x:c r="E120" s="44"/>
      <x:c r="F120" s="44"/>
      <x:c r="G120" s="44"/>
      <x:c r="H120" s="48"/>
      <x:c r="I120" s="48"/>
      <x:c r="J120" s="46" t="str">
        <x:f>IF(OR(H120="",I120=""),"",MAX(1,I120-H120+1))</x:f>
      </x:c>
      <x:c r="K120" s="50"/>
      <x:c r="L120" s="52"/>
      <x:c r="M120" s="46" t="str">
        <x:f>IF(OR(C120="",I120=""),"",I120-TODAY())</x:f>
      </x:c>
      <x:c r="N120" s="46" t="str">
        <x:f>IF(C120="","",IF(G120="Done","DONE",IF(AND(I120&lt;TODAY(),K120&lt;1),"OVERDUE",IF(AND(I120&lt;=TODAY()+7,K120&lt;1),"DUE SOON","ON TRACK"))))</x:f>
      </x:c>
      <x:c r="O120" s="54"/>
    </x:row>
    <x:row r="121" ht="22" customHeight="1">
      <x:c r="A121" s="44"/>
      <x:c r="B121" s="44"/>
      <x:c r="C121" s="54"/>
      <x:c r="D121" s="44"/>
      <x:c r="E121" s="44"/>
      <x:c r="F121" s="44"/>
      <x:c r="G121" s="44"/>
      <x:c r="H121" s="48"/>
      <x:c r="I121" s="48"/>
      <x:c r="J121" s="46" t="str">
        <x:f>IF(OR(H121="",I121=""),"",MAX(1,I121-H121+1))</x:f>
      </x:c>
      <x:c r="K121" s="50"/>
      <x:c r="L121" s="52"/>
      <x:c r="M121" s="46" t="str">
        <x:f>IF(OR(C121="",I121=""),"",I121-TODAY())</x:f>
      </x:c>
      <x:c r="N121" s="46" t="str">
        <x:f>IF(C121="","",IF(G121="Done","DONE",IF(AND(I121&lt;TODAY(),K121&lt;1),"OVERDUE",IF(AND(I121&lt;=TODAY()+7,K121&lt;1),"DUE SOON","ON TRACK"))))</x:f>
      </x:c>
      <x:c r="O121" s="54"/>
    </x:row>
    <x:row r="122" ht="22" customHeight="1">
      <x:c r="A122" s="44"/>
      <x:c r="B122" s="44"/>
      <x:c r="C122" s="54"/>
      <x:c r="D122" s="44"/>
      <x:c r="E122" s="44"/>
      <x:c r="F122" s="44"/>
      <x:c r="G122" s="44"/>
      <x:c r="H122" s="48"/>
      <x:c r="I122" s="48"/>
      <x:c r="J122" s="46" t="str">
        <x:f>IF(OR(H122="",I122=""),"",MAX(1,I122-H122+1))</x:f>
      </x:c>
      <x:c r="K122" s="50"/>
      <x:c r="L122" s="52"/>
      <x:c r="M122" s="46" t="str">
        <x:f>IF(OR(C122="",I122=""),"",I122-TODAY())</x:f>
      </x:c>
      <x:c r="N122" s="46" t="str">
        <x:f>IF(C122="","",IF(G122="Done","DONE",IF(AND(I122&lt;TODAY(),K122&lt;1),"OVERDUE",IF(AND(I122&lt;=TODAY()+7,K122&lt;1),"DUE SOON","ON TRACK"))))</x:f>
      </x:c>
      <x:c r="O122" s="54"/>
    </x:row>
    <x:row r="123" ht="22" customHeight="1">
      <x:c r="A123" s="44"/>
      <x:c r="B123" s="44"/>
      <x:c r="C123" s="54"/>
      <x:c r="D123" s="44"/>
      <x:c r="E123" s="44"/>
      <x:c r="F123" s="44"/>
      <x:c r="G123" s="44"/>
      <x:c r="H123" s="48"/>
      <x:c r="I123" s="48"/>
      <x:c r="J123" s="46" t="str">
        <x:f>IF(OR(H123="",I123=""),"",MAX(1,I123-H123+1))</x:f>
      </x:c>
      <x:c r="K123" s="50"/>
      <x:c r="L123" s="52"/>
      <x:c r="M123" s="46" t="str">
        <x:f>IF(OR(C123="",I123=""),"",I123-TODAY())</x:f>
      </x:c>
      <x:c r="N123" s="46" t="str">
        <x:f>IF(C123="","",IF(G123="Done","DONE",IF(AND(I123&lt;TODAY(),K123&lt;1),"OVERDUE",IF(AND(I123&lt;=TODAY()+7,K123&lt;1),"DUE SOON","ON TRACK"))))</x:f>
      </x:c>
      <x:c r="O123" s="54"/>
    </x:row>
    <x:row r="124" ht="22" customHeight="1">
      <x:c r="A124" s="44"/>
      <x:c r="B124" s="44"/>
      <x:c r="C124" s="54"/>
      <x:c r="D124" s="44"/>
      <x:c r="E124" s="44"/>
      <x:c r="F124" s="44"/>
      <x:c r="G124" s="44"/>
      <x:c r="H124" s="48"/>
      <x:c r="I124" s="48"/>
      <x:c r="J124" s="46" t="str">
        <x:f>IF(OR(H124="",I124=""),"",MAX(1,I124-H124+1))</x:f>
      </x:c>
      <x:c r="K124" s="50"/>
      <x:c r="L124" s="52"/>
      <x:c r="M124" s="46" t="str">
        <x:f>IF(OR(C124="",I124=""),"",I124-TODAY())</x:f>
      </x:c>
      <x:c r="N124" s="46" t="str">
        <x:f>IF(C124="","",IF(G124="Done","DONE",IF(AND(I124&lt;TODAY(),K124&lt;1),"OVERDUE",IF(AND(I124&lt;=TODAY()+7,K124&lt;1),"DUE SOON","ON TRACK"))))</x:f>
      </x:c>
      <x:c r="O124" s="54"/>
    </x:row>
    <x:row r="125" ht="22" customHeight="1">
      <x:c r="A125" s="44"/>
      <x:c r="B125" s="44"/>
      <x:c r="C125" s="54"/>
      <x:c r="D125" s="44"/>
      <x:c r="E125" s="44"/>
      <x:c r="F125" s="44"/>
      <x:c r="G125" s="44"/>
      <x:c r="H125" s="48"/>
      <x:c r="I125" s="48"/>
      <x:c r="J125" s="46" t="str">
        <x:f>IF(OR(H125="",I125=""),"",MAX(1,I125-H125+1))</x:f>
      </x:c>
      <x:c r="K125" s="50"/>
      <x:c r="L125" s="52"/>
      <x:c r="M125" s="46" t="str">
        <x:f>IF(OR(C125="",I125=""),"",I125-TODAY())</x:f>
      </x:c>
      <x:c r="N125" s="46" t="str">
        <x:f>IF(C125="","",IF(G125="Done","DONE",IF(AND(I125&lt;TODAY(),K125&lt;1),"OVERDUE",IF(AND(I125&lt;=TODAY()+7,K125&lt;1),"DUE SOON","ON TRACK"))))</x:f>
      </x:c>
      <x:c r="O125" s="54"/>
    </x:row>
    <x:row r="126" ht="22" customHeight="1">
      <x:c r="A126" s="44"/>
      <x:c r="B126" s="44"/>
      <x:c r="C126" s="54"/>
      <x:c r="D126" s="44"/>
      <x:c r="E126" s="44"/>
      <x:c r="F126" s="44"/>
      <x:c r="G126" s="44"/>
      <x:c r="H126" s="48"/>
      <x:c r="I126" s="48"/>
      <x:c r="J126" s="46" t="str">
        <x:f>IF(OR(H126="",I126=""),"",MAX(1,I126-H126+1))</x:f>
      </x:c>
      <x:c r="K126" s="50"/>
      <x:c r="L126" s="52"/>
      <x:c r="M126" s="46" t="str">
        <x:f>IF(OR(C126="",I126=""),"",I126-TODAY())</x:f>
      </x:c>
      <x:c r="N126" s="46" t="str">
        <x:f>IF(C126="","",IF(G126="Done","DONE",IF(AND(I126&lt;TODAY(),K126&lt;1),"OVERDUE",IF(AND(I126&lt;=TODAY()+7,K126&lt;1),"DUE SOON","ON TRACK"))))</x:f>
      </x:c>
      <x:c r="O126" s="54"/>
    </x:row>
    <x:row r="127" ht="22" customHeight="1">
      <x:c r="A127" s="44"/>
      <x:c r="B127" s="44"/>
      <x:c r="C127" s="54"/>
      <x:c r="D127" s="44"/>
      <x:c r="E127" s="44"/>
      <x:c r="F127" s="44"/>
      <x:c r="G127" s="44"/>
      <x:c r="H127" s="48"/>
      <x:c r="I127" s="48"/>
      <x:c r="J127" s="46" t="str">
        <x:f>IF(OR(H127="",I127=""),"",MAX(1,I127-H127+1))</x:f>
      </x:c>
      <x:c r="K127" s="50"/>
      <x:c r="L127" s="52"/>
      <x:c r="M127" s="46" t="str">
        <x:f>IF(OR(C127="",I127=""),"",I127-TODAY())</x:f>
      </x:c>
      <x:c r="N127" s="46" t="str">
        <x:f>IF(C127="","",IF(G127="Done","DONE",IF(AND(I127&lt;TODAY(),K127&lt;1),"OVERDUE",IF(AND(I127&lt;=TODAY()+7,K127&lt;1),"DUE SOON","ON TRACK"))))</x:f>
      </x:c>
      <x:c r="O127" s="54"/>
    </x:row>
    <x:row r="128" ht="22" customHeight="1">
      <x:c r="A128" s="44"/>
      <x:c r="B128" s="44"/>
      <x:c r="C128" s="54"/>
      <x:c r="D128" s="44"/>
      <x:c r="E128" s="44"/>
      <x:c r="F128" s="44"/>
      <x:c r="G128" s="44"/>
      <x:c r="H128" s="48"/>
      <x:c r="I128" s="48"/>
      <x:c r="J128" s="46" t="str">
        <x:f>IF(OR(H128="",I128=""),"",MAX(1,I128-H128+1))</x:f>
      </x:c>
      <x:c r="K128" s="50"/>
      <x:c r="L128" s="52"/>
      <x:c r="M128" s="46" t="str">
        <x:f>IF(OR(C128="",I128=""),"",I128-TODAY())</x:f>
      </x:c>
      <x:c r="N128" s="46" t="str">
        <x:f>IF(C128="","",IF(G128="Done","DONE",IF(AND(I128&lt;TODAY(),K128&lt;1),"OVERDUE",IF(AND(I128&lt;=TODAY()+7,K128&lt;1),"DUE SOON","ON TRACK"))))</x:f>
      </x:c>
      <x:c r="O128" s="54"/>
    </x:row>
    <x:row r="129" ht="22" customHeight="1">
      <x:c r="A129" s="44"/>
      <x:c r="B129" s="44"/>
      <x:c r="C129" s="54"/>
      <x:c r="D129" s="44"/>
      <x:c r="E129" s="44"/>
      <x:c r="F129" s="44"/>
      <x:c r="G129" s="44"/>
      <x:c r="H129" s="48"/>
      <x:c r="I129" s="48"/>
      <x:c r="J129" s="46" t="str">
        <x:f>IF(OR(H129="",I129=""),"",MAX(1,I129-H129+1))</x:f>
      </x:c>
      <x:c r="K129" s="50"/>
      <x:c r="L129" s="52"/>
      <x:c r="M129" s="46" t="str">
        <x:f>IF(OR(C129="",I129=""),"",I129-TODAY())</x:f>
      </x:c>
      <x:c r="N129" s="46" t="str">
        <x:f>IF(C129="","",IF(G129="Done","DONE",IF(AND(I129&lt;TODAY(),K129&lt;1),"OVERDUE",IF(AND(I129&lt;=TODAY()+7,K129&lt;1),"DUE SOON","ON TRACK"))))</x:f>
      </x:c>
      <x:c r="O129" s="54"/>
    </x:row>
    <x:row r="130" ht="22" customHeight="1">
      <x:c r="A130" s="44"/>
      <x:c r="B130" s="44"/>
      <x:c r="C130" s="54"/>
      <x:c r="D130" s="44"/>
      <x:c r="E130" s="44"/>
      <x:c r="F130" s="44"/>
      <x:c r="G130" s="44"/>
      <x:c r="H130" s="48"/>
      <x:c r="I130" s="48"/>
      <x:c r="J130" s="46" t="str">
        <x:f>IF(OR(H130="",I130=""),"",MAX(1,I130-H130+1))</x:f>
      </x:c>
      <x:c r="K130" s="50"/>
      <x:c r="L130" s="52"/>
      <x:c r="M130" s="46" t="str">
        <x:f>IF(OR(C130="",I130=""),"",I130-TODAY())</x:f>
      </x:c>
      <x:c r="N130" s="46" t="str">
        <x:f>IF(C130="","",IF(G130="Done","DONE",IF(AND(I130&lt;TODAY(),K130&lt;1),"OVERDUE",IF(AND(I130&lt;=TODAY()+7,K130&lt;1),"DUE SOON","ON TRACK"))))</x:f>
      </x:c>
      <x:c r="O130" s="54"/>
    </x:row>
    <x:row r="131" ht="22" customHeight="1">
      <x:c r="A131" s="44"/>
      <x:c r="B131" s="44"/>
      <x:c r="C131" s="54"/>
      <x:c r="D131" s="44"/>
      <x:c r="E131" s="44"/>
      <x:c r="F131" s="44"/>
      <x:c r="G131" s="44"/>
      <x:c r="H131" s="48"/>
      <x:c r="I131" s="48"/>
      <x:c r="J131" s="46" t="str">
        <x:f>IF(OR(H131="",I131=""),"",MAX(1,I131-H131+1))</x:f>
      </x:c>
      <x:c r="K131" s="50"/>
      <x:c r="L131" s="52"/>
      <x:c r="M131" s="46" t="str">
        <x:f>IF(OR(C131="",I131=""),"",I131-TODAY())</x:f>
      </x:c>
      <x:c r="N131" s="46" t="str">
        <x:f>IF(C131="","",IF(G131="Done","DONE",IF(AND(I131&lt;TODAY(),K131&lt;1),"OVERDUE",IF(AND(I131&lt;=TODAY()+7,K131&lt;1),"DUE SOON","ON TRACK"))))</x:f>
      </x:c>
      <x:c r="O131" s="54"/>
    </x:row>
    <x:row r="132" ht="22" customHeight="1">
      <x:c r="A132" s="44"/>
      <x:c r="B132" s="44"/>
      <x:c r="C132" s="54"/>
      <x:c r="D132" s="44"/>
      <x:c r="E132" s="44"/>
      <x:c r="F132" s="44"/>
      <x:c r="G132" s="44"/>
      <x:c r="H132" s="48"/>
      <x:c r="I132" s="48"/>
      <x:c r="J132" s="46" t="str">
        <x:f>IF(OR(H132="",I132=""),"",MAX(1,I132-H132+1))</x:f>
      </x:c>
      <x:c r="K132" s="50"/>
      <x:c r="L132" s="52"/>
      <x:c r="M132" s="46" t="str">
        <x:f>IF(OR(C132="",I132=""),"",I132-TODAY())</x:f>
      </x:c>
      <x:c r="N132" s="46" t="str">
        <x:f>IF(C132="","",IF(G132="Done","DONE",IF(AND(I132&lt;TODAY(),K132&lt;1),"OVERDUE",IF(AND(I132&lt;=TODAY()+7,K132&lt;1),"DUE SOON","ON TRACK"))))</x:f>
      </x:c>
      <x:c r="O132" s="54"/>
    </x:row>
    <x:row r="133" ht="22" customHeight="1">
      <x:c r="A133" s="44"/>
      <x:c r="B133" s="44"/>
      <x:c r="C133" s="54"/>
      <x:c r="D133" s="44"/>
      <x:c r="E133" s="44"/>
      <x:c r="F133" s="44"/>
      <x:c r="G133" s="44"/>
      <x:c r="H133" s="48"/>
      <x:c r="I133" s="48"/>
      <x:c r="J133" s="46" t="str">
        <x:f>IF(OR(H133="",I133=""),"",MAX(1,I133-H133+1))</x:f>
      </x:c>
      <x:c r="K133" s="50"/>
      <x:c r="L133" s="52"/>
      <x:c r="M133" s="46" t="str">
        <x:f>IF(OR(C133="",I133=""),"",I133-TODAY())</x:f>
      </x:c>
      <x:c r="N133" s="46" t="str">
        <x:f>IF(C133="","",IF(G133="Done","DONE",IF(AND(I133&lt;TODAY(),K133&lt;1),"OVERDUE",IF(AND(I133&lt;=TODAY()+7,K133&lt;1),"DUE SOON","ON TRACK"))))</x:f>
      </x:c>
      <x:c r="O133" s="54"/>
    </x:row>
    <x:row r="134" ht="22" customHeight="1">
      <x:c r="A134" s="44"/>
      <x:c r="B134" s="44"/>
      <x:c r="C134" s="54"/>
      <x:c r="D134" s="44"/>
      <x:c r="E134" s="44"/>
      <x:c r="F134" s="44"/>
      <x:c r="G134" s="44"/>
      <x:c r="H134" s="48"/>
      <x:c r="I134" s="48"/>
      <x:c r="J134" s="46" t="str">
        <x:f>IF(OR(H134="",I134=""),"",MAX(1,I134-H134+1))</x:f>
      </x:c>
      <x:c r="K134" s="50"/>
      <x:c r="L134" s="52"/>
      <x:c r="M134" s="46" t="str">
        <x:f>IF(OR(C134="",I134=""),"",I134-TODAY())</x:f>
      </x:c>
      <x:c r="N134" s="46" t="str">
        <x:f>IF(C134="","",IF(G134="Done","DONE",IF(AND(I134&lt;TODAY(),K134&lt;1),"OVERDUE",IF(AND(I134&lt;=TODAY()+7,K134&lt;1),"DUE SOON","ON TRACK"))))</x:f>
      </x:c>
      <x:c r="O134" s="54"/>
    </x:row>
    <x:row r="135" ht="22" customHeight="1">
      <x:c r="A135" s="44"/>
      <x:c r="B135" s="44"/>
      <x:c r="C135" s="54"/>
      <x:c r="D135" s="44"/>
      <x:c r="E135" s="44"/>
      <x:c r="F135" s="44"/>
      <x:c r="G135" s="44"/>
      <x:c r="H135" s="48"/>
      <x:c r="I135" s="48"/>
      <x:c r="J135" s="46" t="str">
        <x:f>IF(OR(H135="",I135=""),"",MAX(1,I135-H135+1))</x:f>
      </x:c>
      <x:c r="K135" s="50"/>
      <x:c r="L135" s="52"/>
      <x:c r="M135" s="46" t="str">
        <x:f>IF(OR(C135="",I135=""),"",I135-TODAY())</x:f>
      </x:c>
      <x:c r="N135" s="46" t="str">
        <x:f>IF(C135="","",IF(G135="Done","DONE",IF(AND(I135&lt;TODAY(),K135&lt;1),"OVERDUE",IF(AND(I135&lt;=TODAY()+7,K135&lt;1),"DUE SOON","ON TRACK"))))</x:f>
      </x:c>
      <x:c r="O135" s="54"/>
    </x:row>
    <x:row r="136" ht="22" customHeight="1">
      <x:c r="A136" s="44"/>
      <x:c r="B136" s="44"/>
      <x:c r="C136" s="54"/>
      <x:c r="D136" s="44"/>
      <x:c r="E136" s="44"/>
      <x:c r="F136" s="44"/>
      <x:c r="G136" s="44"/>
      <x:c r="H136" s="48"/>
      <x:c r="I136" s="48"/>
      <x:c r="J136" s="46" t="str">
        <x:f>IF(OR(H136="",I136=""),"",MAX(1,I136-H136+1))</x:f>
      </x:c>
      <x:c r="K136" s="50"/>
      <x:c r="L136" s="52"/>
      <x:c r="M136" s="46" t="str">
        <x:f>IF(OR(C136="",I136=""),"",I136-TODAY())</x:f>
      </x:c>
      <x:c r="N136" s="46" t="str">
        <x:f>IF(C136="","",IF(G136="Done","DONE",IF(AND(I136&lt;TODAY(),K136&lt;1),"OVERDUE",IF(AND(I136&lt;=TODAY()+7,K136&lt;1),"DUE SOON","ON TRACK"))))</x:f>
      </x:c>
      <x:c r="O136" s="54"/>
    </x:row>
    <x:row r="137" ht="22" customHeight="1">
      <x:c r="A137" s="44"/>
      <x:c r="B137" s="44"/>
      <x:c r="C137" s="54"/>
      <x:c r="D137" s="44"/>
      <x:c r="E137" s="44"/>
      <x:c r="F137" s="44"/>
      <x:c r="G137" s="44"/>
      <x:c r="H137" s="48"/>
      <x:c r="I137" s="48"/>
      <x:c r="J137" s="46" t="str">
        <x:f>IF(OR(H137="",I137=""),"",MAX(1,I137-H137+1))</x:f>
      </x:c>
      <x:c r="K137" s="50"/>
      <x:c r="L137" s="52"/>
      <x:c r="M137" s="46" t="str">
        <x:f>IF(OR(C137="",I137=""),"",I137-TODAY())</x:f>
      </x:c>
      <x:c r="N137" s="46" t="str">
        <x:f>IF(C137="","",IF(G137="Done","DONE",IF(AND(I137&lt;TODAY(),K137&lt;1),"OVERDUE",IF(AND(I137&lt;=TODAY()+7,K137&lt;1),"DUE SOON","ON TRACK"))))</x:f>
      </x:c>
      <x:c r="O137" s="54"/>
    </x:row>
    <x:row r="138" ht="22" customHeight="1">
      <x:c r="A138" s="44"/>
      <x:c r="B138" s="44"/>
      <x:c r="C138" s="54"/>
      <x:c r="D138" s="44"/>
      <x:c r="E138" s="44"/>
      <x:c r="F138" s="44"/>
      <x:c r="G138" s="44"/>
      <x:c r="H138" s="48"/>
      <x:c r="I138" s="48"/>
      <x:c r="J138" s="46" t="str">
        <x:f>IF(OR(H138="",I138=""),"",MAX(1,I138-H138+1))</x:f>
      </x:c>
      <x:c r="K138" s="50"/>
      <x:c r="L138" s="52"/>
      <x:c r="M138" s="46" t="str">
        <x:f>IF(OR(C138="",I138=""),"",I138-TODAY())</x:f>
      </x:c>
      <x:c r="N138" s="46" t="str">
        <x:f>IF(C138="","",IF(G138="Done","DONE",IF(AND(I138&lt;TODAY(),K138&lt;1),"OVERDUE",IF(AND(I138&lt;=TODAY()+7,K138&lt;1),"DUE SOON","ON TRACK"))))</x:f>
      </x:c>
      <x:c r="O138" s="54"/>
    </x:row>
    <x:row r="139" ht="22" customHeight="1">
      <x:c r="A139" s="44"/>
      <x:c r="B139" s="44"/>
      <x:c r="C139" s="54"/>
      <x:c r="D139" s="44"/>
      <x:c r="E139" s="44"/>
      <x:c r="F139" s="44"/>
      <x:c r="G139" s="44"/>
      <x:c r="H139" s="48"/>
      <x:c r="I139" s="48"/>
      <x:c r="J139" s="46" t="str">
        <x:f>IF(OR(H139="",I139=""),"",MAX(1,I139-H139+1))</x:f>
      </x:c>
      <x:c r="K139" s="50"/>
      <x:c r="L139" s="52"/>
      <x:c r="M139" s="46" t="str">
        <x:f>IF(OR(C139="",I139=""),"",I139-TODAY())</x:f>
      </x:c>
      <x:c r="N139" s="46" t="str">
        <x:f>IF(C139="","",IF(G139="Done","DONE",IF(AND(I139&lt;TODAY(),K139&lt;1),"OVERDUE",IF(AND(I139&lt;=TODAY()+7,K139&lt;1),"DUE SOON","ON TRACK"))))</x:f>
      </x:c>
      <x:c r="O139" s="54"/>
    </x:row>
    <x:row r="140" ht="22" customHeight="1">
      <x:c r="A140" s="44"/>
      <x:c r="B140" s="44"/>
      <x:c r="C140" s="54"/>
      <x:c r="D140" s="44"/>
      <x:c r="E140" s="44"/>
      <x:c r="F140" s="44"/>
      <x:c r="G140" s="44"/>
      <x:c r="H140" s="48"/>
      <x:c r="I140" s="48"/>
      <x:c r="J140" s="46" t="str">
        <x:f>IF(OR(H140="",I140=""),"",MAX(1,I140-H140+1))</x:f>
      </x:c>
      <x:c r="K140" s="50"/>
      <x:c r="L140" s="52"/>
      <x:c r="M140" s="46" t="str">
        <x:f>IF(OR(C140="",I140=""),"",I140-TODAY())</x:f>
      </x:c>
      <x:c r="N140" s="46" t="str">
        <x:f>IF(C140="","",IF(G140="Done","DONE",IF(AND(I140&lt;TODAY(),K140&lt;1),"OVERDUE",IF(AND(I140&lt;=TODAY()+7,K140&lt;1),"DUE SOON","ON TRACK"))))</x:f>
      </x:c>
      <x:c r="O140" s="54"/>
    </x:row>
    <x:row r="141" ht="22" customHeight="1">
      <x:c r="A141" s="44"/>
      <x:c r="B141" s="44"/>
      <x:c r="C141" s="54"/>
      <x:c r="D141" s="44"/>
      <x:c r="E141" s="44"/>
      <x:c r="F141" s="44"/>
      <x:c r="G141" s="44"/>
      <x:c r="H141" s="48"/>
      <x:c r="I141" s="48"/>
      <x:c r="J141" s="46" t="str">
        <x:f>IF(OR(H141="",I141=""),"",MAX(1,I141-H141+1))</x:f>
      </x:c>
      <x:c r="K141" s="50"/>
      <x:c r="L141" s="52"/>
      <x:c r="M141" s="46" t="str">
        <x:f>IF(OR(C141="",I141=""),"",I141-TODAY())</x:f>
      </x:c>
      <x:c r="N141" s="46" t="str">
        <x:f>IF(C141="","",IF(G141="Done","DONE",IF(AND(I141&lt;TODAY(),K141&lt;1),"OVERDUE",IF(AND(I141&lt;=TODAY()+7,K141&lt;1),"DUE SOON","ON TRACK"))))</x:f>
      </x:c>
      <x:c r="O141" s="54"/>
    </x:row>
    <x:row r="142" ht="22" customHeight="1">
      <x:c r="A142" s="44"/>
      <x:c r="B142" s="44"/>
      <x:c r="C142" s="54"/>
      <x:c r="D142" s="44"/>
      <x:c r="E142" s="44"/>
      <x:c r="F142" s="44"/>
      <x:c r="G142" s="44"/>
      <x:c r="H142" s="48"/>
      <x:c r="I142" s="48"/>
      <x:c r="J142" s="46" t="str">
        <x:f>IF(OR(H142="",I142=""),"",MAX(1,I142-H142+1))</x:f>
      </x:c>
      <x:c r="K142" s="50"/>
      <x:c r="L142" s="52"/>
      <x:c r="M142" s="46" t="str">
        <x:f>IF(OR(C142="",I142=""),"",I142-TODAY())</x:f>
      </x:c>
      <x:c r="N142" s="46" t="str">
        <x:f>IF(C142="","",IF(G142="Done","DONE",IF(AND(I142&lt;TODAY(),K142&lt;1),"OVERDUE",IF(AND(I142&lt;=TODAY()+7,K142&lt;1),"DUE SOON","ON TRACK"))))</x:f>
      </x:c>
      <x:c r="O142" s="54"/>
    </x:row>
    <x:row r="143" ht="22" customHeight="1">
      <x:c r="A143" s="44"/>
      <x:c r="B143" s="44"/>
      <x:c r="C143" s="54"/>
      <x:c r="D143" s="44"/>
      <x:c r="E143" s="44"/>
      <x:c r="F143" s="44"/>
      <x:c r="G143" s="44"/>
      <x:c r="H143" s="48"/>
      <x:c r="I143" s="48"/>
      <x:c r="J143" s="46" t="str">
        <x:f>IF(OR(H143="",I143=""),"",MAX(1,I143-H143+1))</x:f>
      </x:c>
      <x:c r="K143" s="50"/>
      <x:c r="L143" s="52"/>
      <x:c r="M143" s="46" t="str">
        <x:f>IF(OR(C143="",I143=""),"",I143-TODAY())</x:f>
      </x:c>
      <x:c r="N143" s="46" t="str">
        <x:f>IF(C143="","",IF(G143="Done","DONE",IF(AND(I143&lt;TODAY(),K143&lt;1),"OVERDUE",IF(AND(I143&lt;=TODAY()+7,K143&lt;1),"DUE SOON","ON TRACK"))))</x:f>
      </x:c>
      <x:c r="O143" s="54"/>
    </x:row>
    <x:row r="144" ht="22" customHeight="1">
      <x:c r="A144" s="44"/>
      <x:c r="B144" s="44"/>
      <x:c r="C144" s="54"/>
      <x:c r="D144" s="44"/>
      <x:c r="E144" s="44"/>
      <x:c r="F144" s="44"/>
      <x:c r="G144" s="44"/>
      <x:c r="H144" s="48"/>
      <x:c r="I144" s="48"/>
      <x:c r="J144" s="46" t="str">
        <x:f>IF(OR(H144="",I144=""),"",MAX(1,I144-H144+1))</x:f>
      </x:c>
      <x:c r="K144" s="50"/>
      <x:c r="L144" s="52"/>
      <x:c r="M144" s="46" t="str">
        <x:f>IF(OR(C144="",I144=""),"",I144-TODAY())</x:f>
      </x:c>
      <x:c r="N144" s="46" t="str">
        <x:f>IF(C144="","",IF(G144="Done","DONE",IF(AND(I144&lt;TODAY(),K144&lt;1),"OVERDUE",IF(AND(I144&lt;=TODAY()+7,K144&lt;1),"DUE SOON","ON TRACK"))))</x:f>
      </x:c>
      <x:c r="O144" s="54"/>
    </x:row>
    <x:row r="145" ht="22" customHeight="1">
      <x:c r="A145" s="44"/>
      <x:c r="B145" s="44"/>
      <x:c r="C145" s="54"/>
      <x:c r="D145" s="44"/>
      <x:c r="E145" s="44"/>
      <x:c r="F145" s="44"/>
      <x:c r="G145" s="44"/>
      <x:c r="H145" s="48"/>
      <x:c r="I145" s="48"/>
      <x:c r="J145" s="46" t="str">
        <x:f>IF(OR(H145="",I145=""),"",MAX(1,I145-H145+1))</x:f>
      </x:c>
      <x:c r="K145" s="50"/>
      <x:c r="L145" s="52"/>
      <x:c r="M145" s="46" t="str">
        <x:f>IF(OR(C145="",I145=""),"",I145-TODAY())</x:f>
      </x:c>
      <x:c r="N145" s="46" t="str">
        <x:f>IF(C145="","",IF(G145="Done","DONE",IF(AND(I145&lt;TODAY(),K145&lt;1),"OVERDUE",IF(AND(I145&lt;=TODAY()+7,K145&lt;1),"DUE SOON","ON TRACK"))))</x:f>
      </x:c>
      <x:c r="O145" s="54"/>
    </x:row>
    <x:row r="146" ht="22" customHeight="1">
      <x:c r="A146" s="44"/>
      <x:c r="B146" s="44"/>
      <x:c r="C146" s="54"/>
      <x:c r="D146" s="44"/>
      <x:c r="E146" s="44"/>
      <x:c r="F146" s="44"/>
      <x:c r="G146" s="44"/>
      <x:c r="H146" s="48"/>
      <x:c r="I146" s="48"/>
      <x:c r="J146" s="46" t="str">
        <x:f>IF(OR(H146="",I146=""),"",MAX(1,I146-H146+1))</x:f>
      </x:c>
      <x:c r="K146" s="50"/>
      <x:c r="L146" s="52"/>
      <x:c r="M146" s="46" t="str">
        <x:f>IF(OR(C146="",I146=""),"",I146-TODAY())</x:f>
      </x:c>
      <x:c r="N146" s="46" t="str">
        <x:f>IF(C146="","",IF(G146="Done","DONE",IF(AND(I146&lt;TODAY(),K146&lt;1),"OVERDUE",IF(AND(I146&lt;=TODAY()+7,K146&lt;1),"DUE SOON","ON TRACK"))))</x:f>
      </x:c>
      <x:c r="O146" s="54"/>
    </x:row>
    <x:row r="147" ht="22" customHeight="1">
      <x:c r="A147" s="44"/>
      <x:c r="B147" s="44"/>
      <x:c r="C147" s="54"/>
      <x:c r="D147" s="44"/>
      <x:c r="E147" s="44"/>
      <x:c r="F147" s="44"/>
      <x:c r="G147" s="44"/>
      <x:c r="H147" s="48"/>
      <x:c r="I147" s="48"/>
      <x:c r="J147" s="46" t="str">
        <x:f>IF(OR(H147="",I147=""),"",MAX(1,I147-H147+1))</x:f>
      </x:c>
      <x:c r="K147" s="50"/>
      <x:c r="L147" s="52"/>
      <x:c r="M147" s="46" t="str">
        <x:f>IF(OR(C147="",I147=""),"",I147-TODAY())</x:f>
      </x:c>
      <x:c r="N147" s="46" t="str">
        <x:f>IF(C147="","",IF(G147="Done","DONE",IF(AND(I147&lt;TODAY(),K147&lt;1),"OVERDUE",IF(AND(I147&lt;=TODAY()+7,K147&lt;1),"DUE SOON","ON TRACK"))))</x:f>
      </x:c>
      <x:c r="O147" s="54"/>
    </x:row>
    <x:row r="148" ht="22" customHeight="1">
      <x:c r="A148" s="44"/>
      <x:c r="B148" s="44"/>
      <x:c r="C148" s="54"/>
      <x:c r="D148" s="44"/>
      <x:c r="E148" s="44"/>
      <x:c r="F148" s="44"/>
      <x:c r="G148" s="44"/>
      <x:c r="H148" s="48"/>
      <x:c r="I148" s="48"/>
      <x:c r="J148" s="46" t="str">
        <x:f>IF(OR(H148="",I148=""),"",MAX(1,I148-H148+1))</x:f>
      </x:c>
      <x:c r="K148" s="50"/>
      <x:c r="L148" s="52"/>
      <x:c r="M148" s="46" t="str">
        <x:f>IF(OR(C148="",I148=""),"",I148-TODAY())</x:f>
      </x:c>
      <x:c r="N148" s="46" t="str">
        <x:f>IF(C148="","",IF(G148="Done","DONE",IF(AND(I148&lt;TODAY(),K148&lt;1),"OVERDUE",IF(AND(I148&lt;=TODAY()+7,K148&lt;1),"DUE SOON","ON TRACK"))))</x:f>
      </x:c>
      <x:c r="O148" s="54"/>
    </x:row>
    <x:row r="149" ht="22" customHeight="1">
      <x:c r="A149" s="44"/>
      <x:c r="B149" s="44"/>
      <x:c r="C149" s="54"/>
      <x:c r="D149" s="44"/>
      <x:c r="E149" s="44"/>
      <x:c r="F149" s="44"/>
      <x:c r="G149" s="44"/>
      <x:c r="H149" s="48"/>
      <x:c r="I149" s="48"/>
      <x:c r="J149" s="46" t="str">
        <x:f>IF(OR(H149="",I149=""),"",MAX(1,I149-H149+1))</x:f>
      </x:c>
      <x:c r="K149" s="50"/>
      <x:c r="L149" s="52"/>
      <x:c r="M149" s="46" t="str">
        <x:f>IF(OR(C149="",I149=""),"",I149-TODAY())</x:f>
      </x:c>
      <x:c r="N149" s="46" t="str">
        <x:f>IF(C149="","",IF(G149="Done","DONE",IF(AND(I149&lt;TODAY(),K149&lt;1),"OVERDUE",IF(AND(I149&lt;=TODAY()+7,K149&lt;1),"DUE SOON","ON TRACK"))))</x:f>
      </x:c>
      <x:c r="O149" s="54"/>
    </x:row>
    <x:row r="150" ht="22" customHeight="1">
      <x:c r="A150" s="44"/>
      <x:c r="B150" s="44"/>
      <x:c r="C150" s="54"/>
      <x:c r="D150" s="44"/>
      <x:c r="E150" s="44"/>
      <x:c r="F150" s="44"/>
      <x:c r="G150" s="44"/>
      <x:c r="H150" s="48"/>
      <x:c r="I150" s="48"/>
      <x:c r="J150" s="46" t="str">
        <x:f>IF(OR(H150="",I150=""),"",MAX(1,I150-H150+1))</x:f>
      </x:c>
      <x:c r="K150" s="50"/>
      <x:c r="L150" s="52"/>
      <x:c r="M150" s="46" t="str">
        <x:f>IF(OR(C150="",I150=""),"",I150-TODAY())</x:f>
      </x:c>
      <x:c r="N150" s="46" t="str">
        <x:f>IF(C150="","",IF(G150="Done","DONE",IF(AND(I150&lt;TODAY(),K150&lt;1),"OVERDUE",IF(AND(I150&lt;=TODAY()+7,K150&lt;1),"DUE SOON","ON TRACK"))))</x:f>
      </x:c>
      <x:c r="O150" s="54"/>
    </x:row>
    <x:row r="151" ht="22" customHeight="1">
      <x:c r="A151" s="44"/>
      <x:c r="B151" s="44"/>
      <x:c r="C151" s="54"/>
      <x:c r="D151" s="44"/>
      <x:c r="E151" s="44"/>
      <x:c r="F151" s="44"/>
      <x:c r="G151" s="44"/>
      <x:c r="H151" s="48"/>
      <x:c r="I151" s="48"/>
      <x:c r="J151" s="46" t="str">
        <x:f>IF(OR(H151="",I151=""),"",MAX(1,I151-H151+1))</x:f>
      </x:c>
      <x:c r="K151" s="50"/>
      <x:c r="L151" s="52"/>
      <x:c r="M151" s="46" t="str">
        <x:f>IF(OR(C151="",I151=""),"",I151-TODAY())</x:f>
      </x:c>
      <x:c r="N151" s="46" t="str">
        <x:f>IF(C151="","",IF(G151="Done","DONE",IF(AND(I151&lt;TODAY(),K151&lt;1),"OVERDUE",IF(AND(I151&lt;=TODAY()+7,K151&lt;1),"DUE SOON","ON TRACK"))))</x:f>
      </x:c>
      <x:c r="O151" s="54"/>
    </x:row>
    <x:row r="152" ht="22" customHeight="1">
      <x:c r="A152" s="44"/>
      <x:c r="B152" s="44"/>
      <x:c r="C152" s="54"/>
      <x:c r="D152" s="44"/>
      <x:c r="E152" s="44"/>
      <x:c r="F152" s="44"/>
      <x:c r="G152" s="44"/>
      <x:c r="H152" s="48"/>
      <x:c r="I152" s="48"/>
      <x:c r="J152" s="46" t="str">
        <x:f>IF(OR(H152="",I152=""),"",MAX(1,I152-H152+1))</x:f>
      </x:c>
      <x:c r="K152" s="50"/>
      <x:c r="L152" s="52"/>
      <x:c r="M152" s="46" t="str">
        <x:f>IF(OR(C152="",I152=""),"",I152-TODAY())</x:f>
      </x:c>
      <x:c r="N152" s="46" t="str">
        <x:f>IF(C152="","",IF(G152="Done","DONE",IF(AND(I152&lt;TODAY(),K152&lt;1),"OVERDUE",IF(AND(I152&lt;=TODAY()+7,K152&lt;1),"DUE SOON","ON TRACK"))))</x:f>
      </x:c>
      <x:c r="O152" s="54"/>
    </x:row>
    <x:row r="153" ht="22" customHeight="1">
      <x:c r="A153" s="44"/>
      <x:c r="B153" s="44"/>
      <x:c r="C153" s="54"/>
      <x:c r="D153" s="44"/>
      <x:c r="E153" s="44"/>
      <x:c r="F153" s="44"/>
      <x:c r="G153" s="44"/>
      <x:c r="H153" s="48"/>
      <x:c r="I153" s="48"/>
      <x:c r="J153" s="46" t="str">
        <x:f>IF(OR(H153="",I153=""),"",MAX(1,I153-H153+1))</x:f>
      </x:c>
      <x:c r="K153" s="50"/>
      <x:c r="L153" s="52"/>
      <x:c r="M153" s="46" t="str">
        <x:f>IF(OR(C153="",I153=""),"",I153-TODAY())</x:f>
      </x:c>
      <x:c r="N153" s="46" t="str">
        <x:f>IF(C153="","",IF(G153="Done","DONE",IF(AND(I153&lt;TODAY(),K153&lt;1),"OVERDUE",IF(AND(I153&lt;=TODAY()+7,K153&lt;1),"DUE SOON","ON TRACK"))))</x:f>
      </x:c>
      <x:c r="O153" s="54"/>
    </x:row>
    <x:row r="154" ht="22" customHeight="1">
      <x:c r="A154" s="44"/>
      <x:c r="B154" s="44"/>
      <x:c r="C154" s="54"/>
      <x:c r="D154" s="44"/>
      <x:c r="E154" s="44"/>
      <x:c r="F154" s="44"/>
      <x:c r="G154" s="44"/>
      <x:c r="H154" s="48"/>
      <x:c r="I154" s="48"/>
      <x:c r="J154" s="46" t="str">
        <x:f>IF(OR(H154="",I154=""),"",MAX(1,I154-H154+1))</x:f>
      </x:c>
      <x:c r="K154" s="50"/>
      <x:c r="L154" s="52"/>
      <x:c r="M154" s="46" t="str">
        <x:f>IF(OR(C154="",I154=""),"",I154-TODAY())</x:f>
      </x:c>
      <x:c r="N154" s="46" t="str">
        <x:f>IF(C154="","",IF(G154="Done","DONE",IF(AND(I154&lt;TODAY(),K154&lt;1),"OVERDUE",IF(AND(I154&lt;=TODAY()+7,K154&lt;1),"DUE SOON","ON TRACK"))))</x:f>
      </x:c>
      <x:c r="O154" s="54"/>
    </x:row>
    <x:row r="155" ht="22" customHeight="1">
      <x:c r="A155" s="44"/>
      <x:c r="B155" s="44"/>
      <x:c r="C155" s="54"/>
      <x:c r="D155" s="44"/>
      <x:c r="E155" s="44"/>
      <x:c r="F155" s="44"/>
      <x:c r="G155" s="44"/>
      <x:c r="H155" s="48"/>
      <x:c r="I155" s="48"/>
      <x:c r="J155" s="46" t="str">
        <x:f>IF(OR(H155="",I155=""),"",MAX(1,I155-H155+1))</x:f>
      </x:c>
      <x:c r="K155" s="50"/>
      <x:c r="L155" s="52"/>
      <x:c r="M155" s="46" t="str">
        <x:f>IF(OR(C155="",I155=""),"",I155-TODAY())</x:f>
      </x:c>
      <x:c r="N155" s="46" t="str">
        <x:f>IF(C155="","",IF(G155="Done","DONE",IF(AND(I155&lt;TODAY(),K155&lt;1),"OVERDUE",IF(AND(I155&lt;=TODAY()+7,K155&lt;1),"DUE SOON","ON TRACK"))))</x:f>
      </x:c>
      <x:c r="O155" s="54"/>
    </x:row>
    <x:row r="156" ht="22" customHeight="1">
      <x:c r="A156" s="44"/>
      <x:c r="B156" s="44"/>
      <x:c r="C156" s="54"/>
      <x:c r="D156" s="44"/>
      <x:c r="E156" s="44"/>
      <x:c r="F156" s="44"/>
      <x:c r="G156" s="44"/>
      <x:c r="H156" s="48"/>
      <x:c r="I156" s="48"/>
      <x:c r="J156" s="46" t="str">
        <x:f>IF(OR(H156="",I156=""),"",MAX(1,I156-H156+1))</x:f>
      </x:c>
      <x:c r="K156" s="50"/>
      <x:c r="L156" s="52"/>
      <x:c r="M156" s="46" t="str">
        <x:f>IF(OR(C156="",I156=""),"",I156-TODAY())</x:f>
      </x:c>
      <x:c r="N156" s="46" t="str">
        <x:f>IF(C156="","",IF(G156="Done","DONE",IF(AND(I156&lt;TODAY(),K156&lt;1),"OVERDUE",IF(AND(I156&lt;=TODAY()+7,K156&lt;1),"DUE SOON","ON TRACK"))))</x:f>
      </x:c>
      <x:c r="O156" s="54"/>
    </x:row>
    <x:row r="157" ht="22" customHeight="1">
      <x:c r="A157" s="44"/>
      <x:c r="B157" s="44"/>
      <x:c r="C157" s="54"/>
      <x:c r="D157" s="44"/>
      <x:c r="E157" s="44"/>
      <x:c r="F157" s="44"/>
      <x:c r="G157" s="44"/>
      <x:c r="H157" s="48"/>
      <x:c r="I157" s="48"/>
      <x:c r="J157" s="46" t="str">
        <x:f>IF(OR(H157="",I157=""),"",MAX(1,I157-H157+1))</x:f>
      </x:c>
      <x:c r="K157" s="50"/>
      <x:c r="L157" s="52"/>
      <x:c r="M157" s="46" t="str">
        <x:f>IF(OR(C157="",I157=""),"",I157-TODAY())</x:f>
      </x:c>
      <x:c r="N157" s="46" t="str">
        <x:f>IF(C157="","",IF(G157="Done","DONE",IF(AND(I157&lt;TODAY(),K157&lt;1),"OVERDUE",IF(AND(I157&lt;=TODAY()+7,K157&lt;1),"DUE SOON","ON TRACK"))))</x:f>
      </x:c>
      <x:c r="O157" s="54"/>
    </x:row>
    <x:row r="158" ht="22" customHeight="1">
      <x:c r="A158" s="44"/>
      <x:c r="B158" s="44"/>
      <x:c r="C158" s="54"/>
      <x:c r="D158" s="44"/>
      <x:c r="E158" s="44"/>
      <x:c r="F158" s="44"/>
      <x:c r="G158" s="44"/>
      <x:c r="H158" s="48"/>
      <x:c r="I158" s="48"/>
      <x:c r="J158" s="46" t="str">
        <x:f>IF(OR(H158="",I158=""),"",MAX(1,I158-H158+1))</x:f>
      </x:c>
      <x:c r="K158" s="50"/>
      <x:c r="L158" s="52"/>
      <x:c r="M158" s="46" t="str">
        <x:f>IF(OR(C158="",I158=""),"",I158-TODAY())</x:f>
      </x:c>
      <x:c r="N158" s="46" t="str">
        <x:f>IF(C158="","",IF(G158="Done","DONE",IF(AND(I158&lt;TODAY(),K158&lt;1),"OVERDUE",IF(AND(I158&lt;=TODAY()+7,K158&lt;1),"DUE SOON","ON TRACK"))))</x:f>
      </x:c>
      <x:c r="O158" s="54"/>
    </x:row>
    <x:row r="159" ht="22" customHeight="1">
      <x:c r="A159" s="44"/>
      <x:c r="B159" s="44"/>
      <x:c r="C159" s="54"/>
      <x:c r="D159" s="44"/>
      <x:c r="E159" s="44"/>
      <x:c r="F159" s="44"/>
      <x:c r="G159" s="44"/>
      <x:c r="H159" s="48"/>
      <x:c r="I159" s="48"/>
      <x:c r="J159" s="46" t="str">
        <x:f>IF(OR(H159="",I159=""),"",MAX(1,I159-H159+1))</x:f>
      </x:c>
      <x:c r="K159" s="50"/>
      <x:c r="L159" s="52"/>
      <x:c r="M159" s="46" t="str">
        <x:f>IF(OR(C159="",I159=""),"",I159-TODAY())</x:f>
      </x:c>
      <x:c r="N159" s="46" t="str">
        <x:f>IF(C159="","",IF(G159="Done","DONE",IF(AND(I159&lt;TODAY(),K159&lt;1),"OVERDUE",IF(AND(I159&lt;=TODAY()+7,K159&lt;1),"DUE SOON","ON TRACK"))))</x:f>
      </x:c>
      <x:c r="O159" s="54"/>
    </x:row>
    <x:row r="160" ht="22" customHeight="1">
      <x:c r="A160" s="44"/>
      <x:c r="B160" s="44"/>
      <x:c r="C160" s="54"/>
      <x:c r="D160" s="44"/>
      <x:c r="E160" s="44"/>
      <x:c r="F160" s="44"/>
      <x:c r="G160" s="44"/>
      <x:c r="H160" s="48"/>
      <x:c r="I160" s="48"/>
      <x:c r="J160" s="46" t="str">
        <x:f>IF(OR(H160="",I160=""),"",MAX(1,I160-H160+1))</x:f>
      </x:c>
      <x:c r="K160" s="50"/>
      <x:c r="L160" s="52"/>
      <x:c r="M160" s="46" t="str">
        <x:f>IF(OR(C160="",I160=""),"",I160-TODAY())</x:f>
      </x:c>
      <x:c r="N160" s="46" t="str">
        <x:f>IF(C160="","",IF(G160="Done","DONE",IF(AND(I160&lt;TODAY(),K160&lt;1),"OVERDUE",IF(AND(I160&lt;=TODAY()+7,K160&lt;1),"DUE SOON","ON TRACK"))))</x:f>
      </x:c>
      <x:c r="O160" s="54"/>
    </x:row>
    <x:row r="161" ht="22" customHeight="1">
      <x:c r="A161" s="44"/>
      <x:c r="B161" s="44"/>
      <x:c r="C161" s="54"/>
      <x:c r="D161" s="44"/>
      <x:c r="E161" s="44"/>
      <x:c r="F161" s="44"/>
      <x:c r="G161" s="44"/>
      <x:c r="H161" s="48"/>
      <x:c r="I161" s="48"/>
      <x:c r="J161" s="46" t="str">
        <x:f>IF(OR(H161="",I161=""),"",MAX(1,I161-H161+1))</x:f>
      </x:c>
      <x:c r="K161" s="50"/>
      <x:c r="L161" s="52"/>
      <x:c r="M161" s="46" t="str">
        <x:f>IF(OR(C161="",I161=""),"",I161-TODAY())</x:f>
      </x:c>
      <x:c r="N161" s="46" t="str">
        <x:f>IF(C161="","",IF(G161="Done","DONE",IF(AND(I161&lt;TODAY(),K161&lt;1),"OVERDUE",IF(AND(I161&lt;=TODAY()+7,K161&lt;1),"DUE SOON","ON TRACK"))))</x:f>
      </x:c>
      <x:c r="O161" s="54"/>
    </x:row>
    <x:row r="162" ht="22" customHeight="1">
      <x:c r="A162" s="44"/>
      <x:c r="B162" s="44"/>
      <x:c r="C162" s="54"/>
      <x:c r="D162" s="44"/>
      <x:c r="E162" s="44"/>
      <x:c r="F162" s="44"/>
      <x:c r="G162" s="44"/>
      <x:c r="H162" s="48"/>
      <x:c r="I162" s="48"/>
      <x:c r="J162" s="46" t="str">
        <x:f>IF(OR(H162="",I162=""),"",MAX(1,I162-H162+1))</x:f>
      </x:c>
      <x:c r="K162" s="50"/>
      <x:c r="L162" s="52"/>
      <x:c r="M162" s="46" t="str">
        <x:f>IF(OR(C162="",I162=""),"",I162-TODAY())</x:f>
      </x:c>
      <x:c r="N162" s="46" t="str">
        <x:f>IF(C162="","",IF(G162="Done","DONE",IF(AND(I162&lt;TODAY(),K162&lt;1),"OVERDUE",IF(AND(I162&lt;=TODAY()+7,K162&lt;1),"DUE SOON","ON TRACK"))))</x:f>
      </x:c>
      <x:c r="O162" s="54"/>
    </x:row>
    <x:row r="163" ht="22" customHeight="1">
      <x:c r="A163" s="44"/>
      <x:c r="B163" s="44"/>
      <x:c r="C163" s="54"/>
      <x:c r="D163" s="44"/>
      <x:c r="E163" s="44"/>
      <x:c r="F163" s="44"/>
      <x:c r="G163" s="44"/>
      <x:c r="H163" s="48"/>
      <x:c r="I163" s="48"/>
      <x:c r="J163" s="46" t="str">
        <x:f>IF(OR(H163="",I163=""),"",MAX(1,I163-H163+1))</x:f>
      </x:c>
      <x:c r="K163" s="50"/>
      <x:c r="L163" s="52"/>
      <x:c r="M163" s="46" t="str">
        <x:f>IF(OR(C163="",I163=""),"",I163-TODAY())</x:f>
      </x:c>
      <x:c r="N163" s="46" t="str">
        <x:f>IF(C163="","",IF(G163="Done","DONE",IF(AND(I163&lt;TODAY(),K163&lt;1),"OVERDUE",IF(AND(I163&lt;=TODAY()+7,K163&lt;1),"DUE SOON","ON TRACK"))))</x:f>
      </x:c>
      <x:c r="O163" s="54"/>
    </x:row>
    <x:row r="164" ht="22" customHeight="1">
      <x:c r="A164" s="44"/>
      <x:c r="B164" s="44"/>
      <x:c r="C164" s="54"/>
      <x:c r="D164" s="44"/>
      <x:c r="E164" s="44"/>
      <x:c r="F164" s="44"/>
      <x:c r="G164" s="44"/>
      <x:c r="H164" s="48"/>
      <x:c r="I164" s="48"/>
      <x:c r="J164" s="46" t="str">
        <x:f>IF(OR(H164="",I164=""),"",MAX(1,I164-H164+1))</x:f>
      </x:c>
      <x:c r="K164" s="50"/>
      <x:c r="L164" s="52"/>
      <x:c r="M164" s="46" t="str">
        <x:f>IF(OR(C164="",I164=""),"",I164-TODAY())</x:f>
      </x:c>
      <x:c r="N164" s="46" t="str">
        <x:f>IF(C164="","",IF(G164="Done","DONE",IF(AND(I164&lt;TODAY(),K164&lt;1),"OVERDUE",IF(AND(I164&lt;=TODAY()+7,K164&lt;1),"DUE SOON","ON TRACK"))))</x:f>
      </x:c>
      <x:c r="O164" s="54"/>
    </x:row>
    <x:row r="165" ht="22" customHeight="1">
      <x:c r="A165" s="44"/>
      <x:c r="B165" s="44"/>
      <x:c r="C165" s="54"/>
      <x:c r="D165" s="44"/>
      <x:c r="E165" s="44"/>
      <x:c r="F165" s="44"/>
      <x:c r="G165" s="44"/>
      <x:c r="H165" s="48"/>
      <x:c r="I165" s="48"/>
      <x:c r="J165" s="46" t="str">
        <x:f>IF(OR(H165="",I165=""),"",MAX(1,I165-H165+1))</x:f>
      </x:c>
      <x:c r="K165" s="50"/>
      <x:c r="L165" s="52"/>
      <x:c r="M165" s="46" t="str">
        <x:f>IF(OR(C165="",I165=""),"",I165-TODAY())</x:f>
      </x:c>
      <x:c r="N165" s="46" t="str">
        <x:f>IF(C165="","",IF(G165="Done","DONE",IF(AND(I165&lt;TODAY(),K165&lt;1),"OVERDUE",IF(AND(I165&lt;=TODAY()+7,K165&lt;1),"DUE SOON","ON TRACK"))))</x:f>
      </x:c>
      <x:c r="O165" s="54"/>
    </x:row>
    <x:row r="166" ht="22" customHeight="1">
      <x:c r="A166" s="44"/>
      <x:c r="B166" s="44"/>
      <x:c r="C166" s="54"/>
      <x:c r="D166" s="44"/>
      <x:c r="E166" s="44"/>
      <x:c r="F166" s="44"/>
      <x:c r="G166" s="44"/>
      <x:c r="H166" s="48"/>
      <x:c r="I166" s="48"/>
      <x:c r="J166" s="46" t="str">
        <x:f>IF(OR(H166="",I166=""),"",MAX(1,I166-H166+1))</x:f>
      </x:c>
      <x:c r="K166" s="50"/>
      <x:c r="L166" s="52"/>
      <x:c r="M166" s="46" t="str">
        <x:f>IF(OR(C166="",I166=""),"",I166-TODAY())</x:f>
      </x:c>
      <x:c r="N166" s="46" t="str">
        <x:f>IF(C166="","",IF(G166="Done","DONE",IF(AND(I166&lt;TODAY(),K166&lt;1),"OVERDUE",IF(AND(I166&lt;=TODAY()+7,K166&lt;1),"DUE SOON","ON TRACK"))))</x:f>
      </x:c>
      <x:c r="O166" s="54"/>
    </x:row>
    <x:row r="167" ht="22" customHeight="1">
      <x:c r="A167" s="44"/>
      <x:c r="B167" s="44"/>
      <x:c r="C167" s="54"/>
      <x:c r="D167" s="44"/>
      <x:c r="E167" s="44"/>
      <x:c r="F167" s="44"/>
      <x:c r="G167" s="44"/>
      <x:c r="H167" s="48"/>
      <x:c r="I167" s="48"/>
      <x:c r="J167" s="46" t="str">
        <x:f>IF(OR(H167="",I167=""),"",MAX(1,I167-H167+1))</x:f>
      </x:c>
      <x:c r="K167" s="50"/>
      <x:c r="L167" s="52"/>
      <x:c r="M167" s="46" t="str">
        <x:f>IF(OR(C167="",I167=""),"",I167-TODAY())</x:f>
      </x:c>
      <x:c r="N167" s="46" t="str">
        <x:f>IF(C167="","",IF(G167="Done","DONE",IF(AND(I167&lt;TODAY(),K167&lt;1),"OVERDUE",IF(AND(I167&lt;=TODAY()+7,K167&lt;1),"DUE SOON","ON TRACK"))))</x:f>
      </x:c>
      <x:c r="O167" s="54"/>
    </x:row>
    <x:row r="168" ht="22" customHeight="1">
      <x:c r="A168" s="44"/>
      <x:c r="B168" s="44"/>
      <x:c r="C168" s="54"/>
      <x:c r="D168" s="44"/>
      <x:c r="E168" s="44"/>
      <x:c r="F168" s="44"/>
      <x:c r="G168" s="44"/>
      <x:c r="H168" s="48"/>
      <x:c r="I168" s="48"/>
      <x:c r="J168" s="46" t="str">
        <x:f>IF(OR(H168="",I168=""),"",MAX(1,I168-H168+1))</x:f>
      </x:c>
      <x:c r="K168" s="50"/>
      <x:c r="L168" s="52"/>
      <x:c r="M168" s="46" t="str">
        <x:f>IF(OR(C168="",I168=""),"",I168-TODAY())</x:f>
      </x:c>
      <x:c r="N168" s="46" t="str">
        <x:f>IF(C168="","",IF(G168="Done","DONE",IF(AND(I168&lt;TODAY(),K168&lt;1),"OVERDUE",IF(AND(I168&lt;=TODAY()+7,K168&lt;1),"DUE SOON","ON TRACK"))))</x:f>
      </x:c>
      <x:c r="O168" s="54"/>
    </x:row>
    <x:row r="169" ht="22" customHeight="1">
      <x:c r="A169" s="44"/>
      <x:c r="B169" s="44"/>
      <x:c r="C169" s="54"/>
      <x:c r="D169" s="44"/>
      <x:c r="E169" s="44"/>
      <x:c r="F169" s="44"/>
      <x:c r="G169" s="44"/>
      <x:c r="H169" s="48"/>
      <x:c r="I169" s="48"/>
      <x:c r="J169" s="46" t="str">
        <x:f>IF(OR(H169="",I169=""),"",MAX(1,I169-H169+1))</x:f>
      </x:c>
      <x:c r="K169" s="50"/>
      <x:c r="L169" s="52"/>
      <x:c r="M169" s="46" t="str">
        <x:f>IF(OR(C169="",I169=""),"",I169-TODAY())</x:f>
      </x:c>
      <x:c r="N169" s="46" t="str">
        <x:f>IF(C169="","",IF(G169="Done","DONE",IF(AND(I169&lt;TODAY(),K169&lt;1),"OVERDUE",IF(AND(I169&lt;=TODAY()+7,K169&lt;1),"DUE SOON","ON TRACK"))))</x:f>
      </x:c>
      <x:c r="O169" s="54"/>
    </x:row>
    <x:row r="170" ht="22" customHeight="1">
      <x:c r="A170" s="44"/>
      <x:c r="B170" s="44"/>
      <x:c r="C170" s="54"/>
      <x:c r="D170" s="44"/>
      <x:c r="E170" s="44"/>
      <x:c r="F170" s="44"/>
      <x:c r="G170" s="44"/>
      <x:c r="H170" s="48"/>
      <x:c r="I170" s="48"/>
      <x:c r="J170" s="46" t="str">
        <x:f>IF(OR(H170="",I170=""),"",MAX(1,I170-H170+1))</x:f>
      </x:c>
      <x:c r="K170" s="50"/>
      <x:c r="L170" s="52"/>
      <x:c r="M170" s="46" t="str">
        <x:f>IF(OR(C170="",I170=""),"",I170-TODAY())</x:f>
      </x:c>
      <x:c r="N170" s="46" t="str">
        <x:f>IF(C170="","",IF(G170="Done","DONE",IF(AND(I170&lt;TODAY(),K170&lt;1),"OVERDUE",IF(AND(I170&lt;=TODAY()+7,K170&lt;1),"DUE SOON","ON TRACK"))))</x:f>
      </x:c>
      <x:c r="O170" s="54"/>
    </x:row>
    <x:row r="171" ht="22" customHeight="1">
      <x:c r="A171" s="44"/>
      <x:c r="B171" s="44"/>
      <x:c r="C171" s="54"/>
      <x:c r="D171" s="44"/>
      <x:c r="E171" s="44"/>
      <x:c r="F171" s="44"/>
      <x:c r="G171" s="44"/>
      <x:c r="H171" s="48"/>
      <x:c r="I171" s="48"/>
      <x:c r="J171" s="46" t="str">
        <x:f>IF(OR(H171="",I171=""),"",MAX(1,I171-H171+1))</x:f>
      </x:c>
      <x:c r="K171" s="50"/>
      <x:c r="L171" s="52"/>
      <x:c r="M171" s="46" t="str">
        <x:f>IF(OR(C171="",I171=""),"",I171-TODAY())</x:f>
      </x:c>
      <x:c r="N171" s="46" t="str">
        <x:f>IF(C171="","",IF(G171="Done","DONE",IF(AND(I171&lt;TODAY(),K171&lt;1),"OVERDUE",IF(AND(I171&lt;=TODAY()+7,K171&lt;1),"DUE SOON","ON TRACK"))))</x:f>
      </x:c>
      <x:c r="O171" s="54"/>
    </x:row>
    <x:row r="172" ht="22" customHeight="1">
      <x:c r="A172" s="44"/>
      <x:c r="B172" s="44"/>
      <x:c r="C172" s="54"/>
      <x:c r="D172" s="44"/>
      <x:c r="E172" s="44"/>
      <x:c r="F172" s="44"/>
      <x:c r="G172" s="44"/>
      <x:c r="H172" s="48"/>
      <x:c r="I172" s="48"/>
      <x:c r="J172" s="46" t="str">
        <x:f>IF(OR(H172="",I172=""),"",MAX(1,I172-H172+1))</x:f>
      </x:c>
      <x:c r="K172" s="50"/>
      <x:c r="L172" s="52"/>
      <x:c r="M172" s="46" t="str">
        <x:f>IF(OR(C172="",I172=""),"",I172-TODAY())</x:f>
      </x:c>
      <x:c r="N172" s="46" t="str">
        <x:f>IF(C172="","",IF(G172="Done","DONE",IF(AND(I172&lt;TODAY(),K172&lt;1),"OVERDUE",IF(AND(I172&lt;=TODAY()+7,K172&lt;1),"DUE SOON","ON TRACK"))))</x:f>
      </x:c>
      <x:c r="O172" s="54"/>
    </x:row>
    <x:row r="173" ht="22" customHeight="1">
      <x:c r="A173" s="44"/>
      <x:c r="B173" s="44"/>
      <x:c r="C173" s="54"/>
      <x:c r="D173" s="44"/>
      <x:c r="E173" s="44"/>
      <x:c r="F173" s="44"/>
      <x:c r="G173" s="44"/>
      <x:c r="H173" s="48"/>
      <x:c r="I173" s="48"/>
      <x:c r="J173" s="46" t="str">
        <x:f>IF(OR(H173="",I173=""),"",MAX(1,I173-H173+1))</x:f>
      </x:c>
      <x:c r="K173" s="50"/>
      <x:c r="L173" s="52"/>
      <x:c r="M173" s="46" t="str">
        <x:f>IF(OR(C173="",I173=""),"",I173-TODAY())</x:f>
      </x:c>
      <x:c r="N173" s="46" t="str">
        <x:f>IF(C173="","",IF(G173="Done","DONE",IF(AND(I173&lt;TODAY(),K173&lt;1),"OVERDUE",IF(AND(I173&lt;=TODAY()+7,K173&lt;1),"DUE SOON","ON TRACK"))))</x:f>
      </x:c>
      <x:c r="O173" s="54"/>
    </x:row>
    <x:row r="174" ht="22" customHeight="1">
      <x:c r="A174" s="44"/>
      <x:c r="B174" s="44"/>
      <x:c r="C174" s="54"/>
      <x:c r="D174" s="44"/>
      <x:c r="E174" s="44"/>
      <x:c r="F174" s="44"/>
      <x:c r="G174" s="44"/>
      <x:c r="H174" s="48"/>
      <x:c r="I174" s="48"/>
      <x:c r="J174" s="46" t="str">
        <x:f>IF(OR(H174="",I174=""),"",MAX(1,I174-H174+1))</x:f>
      </x:c>
      <x:c r="K174" s="50"/>
      <x:c r="L174" s="52"/>
      <x:c r="M174" s="46" t="str">
        <x:f>IF(OR(C174="",I174=""),"",I174-TODAY())</x:f>
      </x:c>
      <x:c r="N174" s="46" t="str">
        <x:f>IF(C174="","",IF(G174="Done","DONE",IF(AND(I174&lt;TODAY(),K174&lt;1),"OVERDUE",IF(AND(I174&lt;=TODAY()+7,K174&lt;1),"DUE SOON","ON TRACK"))))</x:f>
      </x:c>
      <x:c r="O174" s="54"/>
    </x:row>
    <x:row r="175" ht="22" customHeight="1">
      <x:c r="A175" s="44"/>
      <x:c r="B175" s="44"/>
      <x:c r="C175" s="54"/>
      <x:c r="D175" s="44"/>
      <x:c r="E175" s="44"/>
      <x:c r="F175" s="44"/>
      <x:c r="G175" s="44"/>
      <x:c r="H175" s="48"/>
      <x:c r="I175" s="48"/>
      <x:c r="J175" s="46" t="str">
        <x:f>IF(OR(H175="",I175=""),"",MAX(1,I175-H175+1))</x:f>
      </x:c>
      <x:c r="K175" s="50"/>
      <x:c r="L175" s="52"/>
      <x:c r="M175" s="46" t="str">
        <x:f>IF(OR(C175="",I175=""),"",I175-TODAY())</x:f>
      </x:c>
      <x:c r="N175" s="46" t="str">
        <x:f>IF(C175="","",IF(G175="Done","DONE",IF(AND(I175&lt;TODAY(),K175&lt;1),"OVERDUE",IF(AND(I175&lt;=TODAY()+7,K175&lt;1),"DUE SOON","ON TRACK"))))</x:f>
      </x:c>
      <x:c r="O175" s="54"/>
    </x:row>
    <x:row r="176" ht="22" customHeight="1">
      <x:c r="A176" s="44"/>
      <x:c r="B176" s="44"/>
      <x:c r="C176" s="54"/>
      <x:c r="D176" s="44"/>
      <x:c r="E176" s="44"/>
      <x:c r="F176" s="44"/>
      <x:c r="G176" s="44"/>
      <x:c r="H176" s="48"/>
      <x:c r="I176" s="48"/>
      <x:c r="J176" s="46" t="str">
        <x:f>IF(OR(H176="",I176=""),"",MAX(1,I176-H176+1))</x:f>
      </x:c>
      <x:c r="K176" s="50"/>
      <x:c r="L176" s="52"/>
      <x:c r="M176" s="46" t="str">
        <x:f>IF(OR(C176="",I176=""),"",I176-TODAY())</x:f>
      </x:c>
      <x:c r="N176" s="46" t="str">
        <x:f>IF(C176="","",IF(G176="Done","DONE",IF(AND(I176&lt;TODAY(),K176&lt;1),"OVERDUE",IF(AND(I176&lt;=TODAY()+7,K176&lt;1),"DUE SOON","ON TRACK"))))</x:f>
      </x:c>
      <x:c r="O176" s="54"/>
    </x:row>
    <x:row r="177" ht="22" customHeight="1">
      <x:c r="A177" s="44"/>
      <x:c r="B177" s="44"/>
      <x:c r="C177" s="54"/>
      <x:c r="D177" s="44"/>
      <x:c r="E177" s="44"/>
      <x:c r="F177" s="44"/>
      <x:c r="G177" s="44"/>
      <x:c r="H177" s="48"/>
      <x:c r="I177" s="48"/>
      <x:c r="J177" s="46" t="str">
        <x:f>IF(OR(H177="",I177=""),"",MAX(1,I177-H177+1))</x:f>
      </x:c>
      <x:c r="K177" s="50"/>
      <x:c r="L177" s="52"/>
      <x:c r="M177" s="46" t="str">
        <x:f>IF(OR(C177="",I177=""),"",I177-TODAY())</x:f>
      </x:c>
      <x:c r="N177" s="46" t="str">
        <x:f>IF(C177="","",IF(G177="Done","DONE",IF(AND(I177&lt;TODAY(),K177&lt;1),"OVERDUE",IF(AND(I177&lt;=TODAY()+7,K177&lt;1),"DUE SOON","ON TRACK"))))</x:f>
      </x:c>
      <x:c r="O177" s="54"/>
    </x:row>
    <x:row r="178" ht="22" customHeight="1">
      <x:c r="A178" s="44"/>
      <x:c r="B178" s="44"/>
      <x:c r="C178" s="54"/>
      <x:c r="D178" s="44"/>
      <x:c r="E178" s="44"/>
      <x:c r="F178" s="44"/>
      <x:c r="G178" s="44"/>
      <x:c r="H178" s="48"/>
      <x:c r="I178" s="48"/>
      <x:c r="J178" s="46" t="str">
        <x:f>IF(OR(H178="",I178=""),"",MAX(1,I178-H178+1))</x:f>
      </x:c>
      <x:c r="K178" s="50"/>
      <x:c r="L178" s="52"/>
      <x:c r="M178" s="46" t="str">
        <x:f>IF(OR(C178="",I178=""),"",I178-TODAY())</x:f>
      </x:c>
      <x:c r="N178" s="46" t="str">
        <x:f>IF(C178="","",IF(G178="Done","DONE",IF(AND(I178&lt;TODAY(),K178&lt;1),"OVERDUE",IF(AND(I178&lt;=TODAY()+7,K178&lt;1),"DUE SOON","ON TRACK"))))</x:f>
      </x:c>
      <x:c r="O178" s="54"/>
    </x:row>
    <x:row r="179" ht="22" customHeight="1">
      <x:c r="A179" s="44"/>
      <x:c r="B179" s="44"/>
      <x:c r="C179" s="54"/>
      <x:c r="D179" s="44"/>
      <x:c r="E179" s="44"/>
      <x:c r="F179" s="44"/>
      <x:c r="G179" s="44"/>
      <x:c r="H179" s="48"/>
      <x:c r="I179" s="48"/>
      <x:c r="J179" s="46" t="str">
        <x:f>IF(OR(H179="",I179=""),"",MAX(1,I179-H179+1))</x:f>
      </x:c>
      <x:c r="K179" s="50"/>
      <x:c r="L179" s="52"/>
      <x:c r="M179" s="46" t="str">
        <x:f>IF(OR(C179="",I179=""),"",I179-TODAY())</x:f>
      </x:c>
      <x:c r="N179" s="46" t="str">
        <x:f>IF(C179="","",IF(G179="Done","DONE",IF(AND(I179&lt;TODAY(),K179&lt;1),"OVERDUE",IF(AND(I179&lt;=TODAY()+7,K179&lt;1),"DUE SOON","ON TRACK"))))</x:f>
      </x:c>
      <x:c r="O179" s="54"/>
    </x:row>
    <x:row r="180" ht="22" customHeight="1">
      <x:c r="A180" s="44"/>
      <x:c r="B180" s="44"/>
      <x:c r="C180" s="54"/>
      <x:c r="D180" s="44"/>
      <x:c r="E180" s="44"/>
      <x:c r="F180" s="44"/>
      <x:c r="G180" s="44"/>
      <x:c r="H180" s="48"/>
      <x:c r="I180" s="48"/>
      <x:c r="J180" s="46" t="str">
        <x:f>IF(OR(H180="",I180=""),"",MAX(1,I180-H180+1))</x:f>
      </x:c>
      <x:c r="K180" s="50"/>
      <x:c r="L180" s="52"/>
      <x:c r="M180" s="46" t="str">
        <x:f>IF(OR(C180="",I180=""),"",I180-TODAY())</x:f>
      </x:c>
      <x:c r="N180" s="46" t="str">
        <x:f>IF(C180="","",IF(G180="Done","DONE",IF(AND(I180&lt;TODAY(),K180&lt;1),"OVERDUE",IF(AND(I180&lt;=TODAY()+7,K180&lt;1),"DUE SOON","ON TRACK"))))</x:f>
      </x:c>
      <x:c r="O180" s="54"/>
    </x:row>
    <x:row r="181" ht="22" customHeight="1">
      <x:c r="A181" s="44"/>
      <x:c r="B181" s="44"/>
      <x:c r="C181" s="54"/>
      <x:c r="D181" s="44"/>
      <x:c r="E181" s="44"/>
      <x:c r="F181" s="44"/>
      <x:c r="G181" s="44"/>
      <x:c r="H181" s="48"/>
      <x:c r="I181" s="48"/>
      <x:c r="J181" s="46" t="str">
        <x:f>IF(OR(H181="",I181=""),"",MAX(1,I181-H181+1))</x:f>
      </x:c>
      <x:c r="K181" s="50"/>
      <x:c r="L181" s="52"/>
      <x:c r="M181" s="46" t="str">
        <x:f>IF(OR(C181="",I181=""),"",I181-TODAY())</x:f>
      </x:c>
      <x:c r="N181" s="46" t="str">
        <x:f>IF(C181="","",IF(G181="Done","DONE",IF(AND(I181&lt;TODAY(),K181&lt;1),"OVERDUE",IF(AND(I181&lt;=TODAY()+7,K181&lt;1),"DUE SOON","ON TRACK"))))</x:f>
      </x:c>
      <x:c r="O181" s="54"/>
    </x:row>
    <x:row r="182" ht="22" customHeight="1">
      <x:c r="A182" s="44"/>
      <x:c r="B182" s="44"/>
      <x:c r="C182" s="54"/>
      <x:c r="D182" s="44"/>
      <x:c r="E182" s="44"/>
      <x:c r="F182" s="44"/>
      <x:c r="G182" s="44"/>
      <x:c r="H182" s="48"/>
      <x:c r="I182" s="48"/>
      <x:c r="J182" s="46" t="str">
        <x:f>IF(OR(H182="",I182=""),"",MAX(1,I182-H182+1))</x:f>
      </x:c>
      <x:c r="K182" s="50"/>
      <x:c r="L182" s="52"/>
      <x:c r="M182" s="46" t="str">
        <x:f>IF(OR(C182="",I182=""),"",I182-TODAY())</x:f>
      </x:c>
      <x:c r="N182" s="46" t="str">
        <x:f>IF(C182="","",IF(G182="Done","DONE",IF(AND(I182&lt;TODAY(),K182&lt;1),"OVERDUE",IF(AND(I182&lt;=TODAY()+7,K182&lt;1),"DUE SOON","ON TRACK"))))</x:f>
      </x:c>
      <x:c r="O182" s="54"/>
    </x:row>
    <x:row r="183" ht="22" customHeight="1">
      <x:c r="A183" s="44"/>
      <x:c r="B183" s="44"/>
      <x:c r="C183" s="54"/>
      <x:c r="D183" s="44"/>
      <x:c r="E183" s="44"/>
      <x:c r="F183" s="44"/>
      <x:c r="G183" s="44"/>
      <x:c r="H183" s="48"/>
      <x:c r="I183" s="48"/>
      <x:c r="J183" s="46" t="str">
        <x:f>IF(OR(H183="",I183=""),"",MAX(1,I183-H183+1))</x:f>
      </x:c>
      <x:c r="K183" s="50"/>
      <x:c r="L183" s="52"/>
      <x:c r="M183" s="46" t="str">
        <x:f>IF(OR(C183="",I183=""),"",I183-TODAY())</x:f>
      </x:c>
      <x:c r="N183" s="46" t="str">
        <x:f>IF(C183="","",IF(G183="Done","DONE",IF(AND(I183&lt;TODAY(),K183&lt;1),"OVERDUE",IF(AND(I183&lt;=TODAY()+7,K183&lt;1),"DUE SOON","ON TRACK"))))</x:f>
      </x:c>
      <x:c r="O183" s="54"/>
    </x:row>
    <x:row r="184" ht="22" customHeight="1">
      <x:c r="A184" s="44"/>
      <x:c r="B184" s="44"/>
      <x:c r="C184" s="54"/>
      <x:c r="D184" s="44"/>
      <x:c r="E184" s="44"/>
      <x:c r="F184" s="44"/>
      <x:c r="G184" s="44"/>
      <x:c r="H184" s="48"/>
      <x:c r="I184" s="48"/>
      <x:c r="J184" s="46" t="str">
        <x:f>IF(OR(H184="",I184=""),"",MAX(1,I184-H184+1))</x:f>
      </x:c>
      <x:c r="K184" s="50"/>
      <x:c r="L184" s="52"/>
      <x:c r="M184" s="46" t="str">
        <x:f>IF(OR(C184="",I184=""),"",I184-TODAY())</x:f>
      </x:c>
      <x:c r="N184" s="46" t="str">
        <x:f>IF(C184="","",IF(G184="Done","DONE",IF(AND(I184&lt;TODAY(),K184&lt;1),"OVERDUE",IF(AND(I184&lt;=TODAY()+7,K184&lt;1),"DUE SOON","ON TRACK"))))</x:f>
      </x:c>
      <x:c r="O184" s="54"/>
    </x:row>
    <x:row r="185" ht="22" customHeight="1">
      <x:c r="A185" s="44"/>
      <x:c r="B185" s="44"/>
      <x:c r="C185" s="54"/>
      <x:c r="D185" s="44"/>
      <x:c r="E185" s="44"/>
      <x:c r="F185" s="44"/>
      <x:c r="G185" s="44"/>
      <x:c r="H185" s="48"/>
      <x:c r="I185" s="48"/>
      <x:c r="J185" s="46" t="str">
        <x:f>IF(OR(H185="",I185=""),"",MAX(1,I185-H185+1))</x:f>
      </x:c>
      <x:c r="K185" s="50"/>
      <x:c r="L185" s="52"/>
      <x:c r="M185" s="46" t="str">
        <x:f>IF(OR(C185="",I185=""),"",I185-TODAY())</x:f>
      </x:c>
      <x:c r="N185" s="46" t="str">
        <x:f>IF(C185="","",IF(G185="Done","DONE",IF(AND(I185&lt;TODAY(),K185&lt;1),"OVERDUE",IF(AND(I185&lt;=TODAY()+7,K185&lt;1),"DUE SOON","ON TRACK"))))</x:f>
      </x:c>
      <x:c r="O185" s="54"/>
    </x:row>
    <x:row r="186" ht="22" customHeight="1">
      <x:c r="A186" s="44"/>
      <x:c r="B186" s="44"/>
      <x:c r="C186" s="54"/>
      <x:c r="D186" s="44"/>
      <x:c r="E186" s="44"/>
      <x:c r="F186" s="44"/>
      <x:c r="G186" s="44"/>
      <x:c r="H186" s="48"/>
      <x:c r="I186" s="48"/>
      <x:c r="J186" s="46" t="str">
        <x:f>IF(OR(H186="",I186=""),"",MAX(1,I186-H186+1))</x:f>
      </x:c>
      <x:c r="K186" s="50"/>
      <x:c r="L186" s="52"/>
      <x:c r="M186" s="46" t="str">
        <x:f>IF(OR(C186="",I186=""),"",I186-TODAY())</x:f>
      </x:c>
      <x:c r="N186" s="46" t="str">
        <x:f>IF(C186="","",IF(G186="Done","DONE",IF(AND(I186&lt;TODAY(),K186&lt;1),"OVERDUE",IF(AND(I186&lt;=TODAY()+7,K186&lt;1),"DUE SOON","ON TRACK"))))</x:f>
      </x:c>
      <x:c r="O186" s="54"/>
    </x:row>
    <x:row r="187" ht="22" customHeight="1">
      <x:c r="A187" s="44"/>
      <x:c r="B187" s="44"/>
      <x:c r="C187" s="54"/>
      <x:c r="D187" s="44"/>
      <x:c r="E187" s="44"/>
      <x:c r="F187" s="44"/>
      <x:c r="G187" s="44"/>
      <x:c r="H187" s="48"/>
      <x:c r="I187" s="48"/>
      <x:c r="J187" s="46" t="str">
        <x:f>IF(OR(H187="",I187=""),"",MAX(1,I187-H187+1))</x:f>
      </x:c>
      <x:c r="K187" s="50"/>
      <x:c r="L187" s="52"/>
      <x:c r="M187" s="46" t="str">
        <x:f>IF(OR(C187="",I187=""),"",I187-TODAY())</x:f>
      </x:c>
      <x:c r="N187" s="46" t="str">
        <x:f>IF(C187="","",IF(G187="Done","DONE",IF(AND(I187&lt;TODAY(),K187&lt;1),"OVERDUE",IF(AND(I187&lt;=TODAY()+7,K187&lt;1),"DUE SOON","ON TRACK"))))</x:f>
      </x:c>
      <x:c r="O187" s="54"/>
    </x:row>
    <x:row r="188" ht="22" customHeight="1">
      <x:c r="A188" s="44"/>
      <x:c r="B188" s="44"/>
      <x:c r="C188" s="54"/>
      <x:c r="D188" s="44"/>
      <x:c r="E188" s="44"/>
      <x:c r="F188" s="44"/>
      <x:c r="G188" s="44"/>
      <x:c r="H188" s="48"/>
      <x:c r="I188" s="48"/>
      <x:c r="J188" s="46" t="str">
        <x:f>IF(OR(H188="",I188=""),"",MAX(1,I188-H188+1))</x:f>
      </x:c>
      <x:c r="K188" s="50"/>
      <x:c r="L188" s="52"/>
      <x:c r="M188" s="46" t="str">
        <x:f>IF(OR(C188="",I188=""),"",I188-TODAY())</x:f>
      </x:c>
      <x:c r="N188" s="46" t="str">
        <x:f>IF(C188="","",IF(G188="Done","DONE",IF(AND(I188&lt;TODAY(),K188&lt;1),"OVERDUE",IF(AND(I188&lt;=TODAY()+7,K188&lt;1),"DUE SOON","ON TRACK"))))</x:f>
      </x:c>
      <x:c r="O188" s="54"/>
    </x:row>
    <x:row r="189" ht="22" customHeight="1">
      <x:c r="A189" s="44"/>
      <x:c r="B189" s="44"/>
      <x:c r="C189" s="54"/>
      <x:c r="D189" s="44"/>
      <x:c r="E189" s="44"/>
      <x:c r="F189" s="44"/>
      <x:c r="G189" s="44"/>
      <x:c r="H189" s="48"/>
      <x:c r="I189" s="48"/>
      <x:c r="J189" s="46" t="str">
        <x:f>IF(OR(H189="",I189=""),"",MAX(1,I189-H189+1))</x:f>
      </x:c>
      <x:c r="K189" s="50"/>
      <x:c r="L189" s="52"/>
      <x:c r="M189" s="46" t="str">
        <x:f>IF(OR(C189="",I189=""),"",I189-TODAY())</x:f>
      </x:c>
      <x:c r="N189" s="46" t="str">
        <x:f>IF(C189="","",IF(G189="Done","DONE",IF(AND(I189&lt;TODAY(),K189&lt;1),"OVERDUE",IF(AND(I189&lt;=TODAY()+7,K189&lt;1),"DUE SOON","ON TRACK"))))</x:f>
      </x:c>
      <x:c r="O189" s="54"/>
    </x:row>
    <x:row r="190" ht="22" customHeight="1">
      <x:c r="A190" s="44"/>
      <x:c r="B190" s="44"/>
      <x:c r="C190" s="54"/>
      <x:c r="D190" s="44"/>
      <x:c r="E190" s="44"/>
      <x:c r="F190" s="44"/>
      <x:c r="G190" s="44"/>
      <x:c r="H190" s="48"/>
      <x:c r="I190" s="48"/>
      <x:c r="J190" s="46" t="str">
        <x:f>IF(OR(H190="",I190=""),"",MAX(1,I190-H190+1))</x:f>
      </x:c>
      <x:c r="K190" s="50"/>
      <x:c r="L190" s="52"/>
      <x:c r="M190" s="46" t="str">
        <x:f>IF(OR(C190="",I190=""),"",I190-TODAY())</x:f>
      </x:c>
      <x:c r="N190" s="46" t="str">
        <x:f>IF(C190="","",IF(G190="Done","DONE",IF(AND(I190&lt;TODAY(),K190&lt;1),"OVERDUE",IF(AND(I190&lt;=TODAY()+7,K190&lt;1),"DUE SOON","ON TRACK"))))</x:f>
      </x:c>
      <x:c r="O190" s="54"/>
    </x:row>
    <x:row r="191" ht="22" customHeight="1">
      <x:c r="A191" s="44"/>
      <x:c r="B191" s="44"/>
      <x:c r="C191" s="54"/>
      <x:c r="D191" s="44"/>
      <x:c r="E191" s="44"/>
      <x:c r="F191" s="44"/>
      <x:c r="G191" s="44"/>
      <x:c r="H191" s="48"/>
      <x:c r="I191" s="48"/>
      <x:c r="J191" s="46" t="str">
        <x:f>IF(OR(H191="",I191=""),"",MAX(1,I191-H191+1))</x:f>
      </x:c>
      <x:c r="K191" s="50"/>
      <x:c r="L191" s="52"/>
      <x:c r="M191" s="46" t="str">
        <x:f>IF(OR(C191="",I191=""),"",I191-TODAY())</x:f>
      </x:c>
      <x:c r="N191" s="46" t="str">
        <x:f>IF(C191="","",IF(G191="Done","DONE",IF(AND(I191&lt;TODAY(),K191&lt;1),"OVERDUE",IF(AND(I191&lt;=TODAY()+7,K191&lt;1),"DUE SOON","ON TRACK"))))</x:f>
      </x:c>
      <x:c r="O191" s="54"/>
    </x:row>
    <x:row r="192" ht="22" customHeight="1">
      <x:c r="A192" s="44"/>
      <x:c r="B192" s="44"/>
      <x:c r="C192" s="54"/>
      <x:c r="D192" s="44"/>
      <x:c r="E192" s="44"/>
      <x:c r="F192" s="44"/>
      <x:c r="G192" s="44"/>
      <x:c r="H192" s="48"/>
      <x:c r="I192" s="48"/>
      <x:c r="J192" s="46" t="str">
        <x:f>IF(OR(H192="",I192=""),"",MAX(1,I192-H192+1))</x:f>
      </x:c>
      <x:c r="K192" s="50"/>
      <x:c r="L192" s="52"/>
      <x:c r="M192" s="46" t="str">
        <x:f>IF(OR(C192="",I192=""),"",I192-TODAY())</x:f>
      </x:c>
      <x:c r="N192" s="46" t="str">
        <x:f>IF(C192="","",IF(G192="Done","DONE",IF(AND(I192&lt;TODAY(),K192&lt;1),"OVERDUE",IF(AND(I192&lt;=TODAY()+7,K192&lt;1),"DUE SOON","ON TRACK"))))</x:f>
      </x:c>
      <x:c r="O192" s="54"/>
    </x:row>
    <x:row r="193" ht="22" customHeight="1">
      <x:c r="A193" s="44"/>
      <x:c r="B193" s="44"/>
      <x:c r="C193" s="54"/>
      <x:c r="D193" s="44"/>
      <x:c r="E193" s="44"/>
      <x:c r="F193" s="44"/>
      <x:c r="G193" s="44"/>
      <x:c r="H193" s="48"/>
      <x:c r="I193" s="48"/>
      <x:c r="J193" s="46" t="str">
        <x:f>IF(OR(H193="",I193=""),"",MAX(1,I193-H193+1))</x:f>
      </x:c>
      <x:c r="K193" s="50"/>
      <x:c r="L193" s="52"/>
      <x:c r="M193" s="46" t="str">
        <x:f>IF(OR(C193="",I193=""),"",I193-TODAY())</x:f>
      </x:c>
      <x:c r="N193" s="46" t="str">
        <x:f>IF(C193="","",IF(G193="Done","DONE",IF(AND(I193&lt;TODAY(),K193&lt;1),"OVERDUE",IF(AND(I193&lt;=TODAY()+7,K193&lt;1),"DUE SOON","ON TRACK"))))</x:f>
      </x:c>
      <x:c r="O193" s="54"/>
    </x:row>
    <x:row r="194" ht="22" customHeight="1">
      <x:c r="A194" s="44"/>
      <x:c r="B194" s="44"/>
      <x:c r="C194" s="54"/>
      <x:c r="D194" s="44"/>
      <x:c r="E194" s="44"/>
      <x:c r="F194" s="44"/>
      <x:c r="G194" s="44"/>
      <x:c r="H194" s="48"/>
      <x:c r="I194" s="48"/>
      <x:c r="J194" s="46" t="str">
        <x:f>IF(OR(H194="",I194=""),"",MAX(1,I194-H194+1))</x:f>
      </x:c>
      <x:c r="K194" s="50"/>
      <x:c r="L194" s="52"/>
      <x:c r="M194" s="46" t="str">
        <x:f>IF(OR(C194="",I194=""),"",I194-TODAY())</x:f>
      </x:c>
      <x:c r="N194" s="46" t="str">
        <x:f>IF(C194="","",IF(G194="Done","DONE",IF(AND(I194&lt;TODAY(),K194&lt;1),"OVERDUE",IF(AND(I194&lt;=TODAY()+7,K194&lt;1),"DUE SOON","ON TRACK"))))</x:f>
      </x:c>
      <x:c r="O194" s="54"/>
    </x:row>
    <x:row r="195" ht="22" customHeight="1">
      <x:c r="A195" s="44"/>
      <x:c r="B195" s="44"/>
      <x:c r="C195" s="54"/>
      <x:c r="D195" s="44"/>
      <x:c r="E195" s="44"/>
      <x:c r="F195" s="44"/>
      <x:c r="G195" s="44"/>
      <x:c r="H195" s="48"/>
      <x:c r="I195" s="48"/>
      <x:c r="J195" s="46" t="str">
        <x:f>IF(OR(H195="",I195=""),"",MAX(1,I195-H195+1))</x:f>
      </x:c>
      <x:c r="K195" s="50"/>
      <x:c r="L195" s="52"/>
      <x:c r="M195" s="46" t="str">
        <x:f>IF(OR(C195="",I195=""),"",I195-TODAY())</x:f>
      </x:c>
      <x:c r="N195" s="46" t="str">
        <x:f>IF(C195="","",IF(G195="Done","DONE",IF(AND(I195&lt;TODAY(),K195&lt;1),"OVERDUE",IF(AND(I195&lt;=TODAY()+7,K195&lt;1),"DUE SOON","ON TRACK"))))</x:f>
      </x:c>
      <x:c r="O195" s="54"/>
    </x:row>
    <x:row r="196" ht="22" customHeight="1">
      <x:c r="A196" s="44"/>
      <x:c r="B196" s="44"/>
      <x:c r="C196" s="54"/>
      <x:c r="D196" s="44"/>
      <x:c r="E196" s="44"/>
      <x:c r="F196" s="44"/>
      <x:c r="G196" s="44"/>
      <x:c r="H196" s="48"/>
      <x:c r="I196" s="48"/>
      <x:c r="J196" s="46" t="str">
        <x:f>IF(OR(H196="",I196=""),"",MAX(1,I196-H196+1))</x:f>
      </x:c>
      <x:c r="K196" s="50"/>
      <x:c r="L196" s="52"/>
      <x:c r="M196" s="46" t="str">
        <x:f>IF(OR(C196="",I196=""),"",I196-TODAY())</x:f>
      </x:c>
      <x:c r="N196" s="46" t="str">
        <x:f>IF(C196="","",IF(G196="Done","DONE",IF(AND(I196&lt;TODAY(),K196&lt;1),"OVERDUE",IF(AND(I196&lt;=TODAY()+7,K196&lt;1),"DUE SOON","ON TRACK"))))</x:f>
      </x:c>
      <x:c r="O196" s="54"/>
    </x:row>
    <x:row r="197" ht="22" customHeight="1">
      <x:c r="A197" s="44"/>
      <x:c r="B197" s="44"/>
      <x:c r="C197" s="54"/>
      <x:c r="D197" s="44"/>
      <x:c r="E197" s="44"/>
      <x:c r="F197" s="44"/>
      <x:c r="G197" s="44"/>
      <x:c r="H197" s="48"/>
      <x:c r="I197" s="48"/>
      <x:c r="J197" s="46" t="str">
        <x:f>IF(OR(H197="",I197=""),"",MAX(1,I197-H197+1))</x:f>
      </x:c>
      <x:c r="K197" s="50"/>
      <x:c r="L197" s="52"/>
      <x:c r="M197" s="46" t="str">
        <x:f>IF(OR(C197="",I197=""),"",I197-TODAY())</x:f>
      </x:c>
      <x:c r="N197" s="46" t="str">
        <x:f>IF(C197="","",IF(G197="Done","DONE",IF(AND(I197&lt;TODAY(),K197&lt;1),"OVERDUE",IF(AND(I197&lt;=TODAY()+7,K197&lt;1),"DUE SOON","ON TRACK"))))</x:f>
      </x:c>
      <x:c r="O197" s="54"/>
    </x:row>
    <x:row r="198" ht="22" customHeight="1">
      <x:c r="A198" s="44"/>
      <x:c r="B198" s="44"/>
      <x:c r="C198" s="54"/>
      <x:c r="D198" s="44"/>
      <x:c r="E198" s="44"/>
      <x:c r="F198" s="44"/>
      <x:c r="G198" s="44"/>
      <x:c r="H198" s="48"/>
      <x:c r="I198" s="48"/>
      <x:c r="J198" s="46" t="str">
        <x:f>IF(OR(H198="",I198=""),"",MAX(1,I198-H198+1))</x:f>
      </x:c>
      <x:c r="K198" s="50"/>
      <x:c r="L198" s="52"/>
      <x:c r="M198" s="46" t="str">
        <x:f>IF(OR(C198="",I198=""),"",I198-TODAY())</x:f>
      </x:c>
      <x:c r="N198" s="46" t="str">
        <x:f>IF(C198="","",IF(G198="Done","DONE",IF(AND(I198&lt;TODAY(),K198&lt;1),"OVERDUE",IF(AND(I198&lt;=TODAY()+7,K198&lt;1),"DUE SOON","ON TRACK"))))</x:f>
      </x:c>
      <x:c r="O198" s="54"/>
    </x:row>
    <x:row r="199" ht="22" customHeight="1">
      <x:c r="A199" s="44"/>
      <x:c r="B199" s="44"/>
      <x:c r="C199" s="54"/>
      <x:c r="D199" s="44"/>
      <x:c r="E199" s="44"/>
      <x:c r="F199" s="44"/>
      <x:c r="G199" s="44"/>
      <x:c r="H199" s="48"/>
      <x:c r="I199" s="48"/>
      <x:c r="J199" s="46" t="str">
        <x:f>IF(OR(H199="",I199=""),"",MAX(1,I199-H199+1))</x:f>
      </x:c>
      <x:c r="K199" s="50"/>
      <x:c r="L199" s="52"/>
      <x:c r="M199" s="46" t="str">
        <x:f>IF(OR(C199="",I199=""),"",I199-TODAY())</x:f>
      </x:c>
      <x:c r="N199" s="46" t="str">
        <x:f>IF(C199="","",IF(G199="Done","DONE",IF(AND(I199&lt;TODAY(),K199&lt;1),"OVERDUE",IF(AND(I199&lt;=TODAY()+7,K199&lt;1),"DUE SOON","ON TRACK"))))</x:f>
      </x:c>
      <x:c r="O199" s="54"/>
    </x:row>
    <x:row r="200" ht="22" customHeight="1">
      <x:c r="A200" s="44"/>
      <x:c r="B200" s="44"/>
      <x:c r="C200" s="54"/>
      <x:c r="D200" s="44"/>
      <x:c r="E200" s="44"/>
      <x:c r="F200" s="44"/>
      <x:c r="G200" s="44"/>
      <x:c r="H200" s="48"/>
      <x:c r="I200" s="48"/>
      <x:c r="J200" s="46" t="str">
        <x:f>IF(OR(H200="",I200=""),"",MAX(1,I200-H200+1))</x:f>
      </x:c>
      <x:c r="K200" s="50"/>
      <x:c r="L200" s="52"/>
      <x:c r="M200" s="46" t="str">
        <x:f>IF(OR(C200="",I200=""),"",I200-TODAY())</x:f>
      </x:c>
      <x:c r="N200" s="46" t="str">
        <x:f>IF(C200="","",IF(G200="Done","DONE",IF(AND(I200&lt;TODAY(),K200&lt;1),"OVERDUE",IF(AND(I200&lt;=TODAY()+7,K200&lt;1),"DUE SOON","ON TRACK"))))</x:f>
      </x:c>
      <x:c r="O200" s="54"/>
    </x:row>
    <x:row r="201" ht="22" customHeight="1">
      <x:c r="A201" s="44"/>
      <x:c r="B201" s="44"/>
      <x:c r="C201" s="54"/>
      <x:c r="D201" s="44"/>
      <x:c r="E201" s="44"/>
      <x:c r="F201" s="44"/>
      <x:c r="G201" s="44"/>
      <x:c r="H201" s="48"/>
      <x:c r="I201" s="48"/>
      <x:c r="J201" s="46" t="str">
        <x:f>IF(OR(H201="",I201=""),"",MAX(1,I201-H201+1))</x:f>
      </x:c>
      <x:c r="K201" s="50"/>
      <x:c r="L201" s="52"/>
      <x:c r="M201" s="46" t="str">
        <x:f>IF(OR(C201="",I201=""),"",I201-TODAY())</x:f>
      </x:c>
      <x:c r="N201" s="46" t="str">
        <x:f>IF(C201="","",IF(G201="Done","DONE",IF(AND(I201&lt;TODAY(),K201&lt;1),"OVERDUE",IF(AND(I201&lt;=TODAY()+7,K201&lt;1),"DUE SOON","ON TRACK"))))</x:f>
      </x:c>
      <x:c r="O201" s="54"/>
    </x:row>
    <x:row r="202" ht="22" customHeight="1">
      <x:c r="A202" s="44"/>
      <x:c r="B202" s="44"/>
      <x:c r="C202" s="54"/>
      <x:c r="D202" s="44"/>
      <x:c r="E202" s="44"/>
      <x:c r="F202" s="44"/>
      <x:c r="G202" s="44"/>
      <x:c r="H202" s="48"/>
      <x:c r="I202" s="48"/>
      <x:c r="J202" s="46" t="str">
        <x:f>IF(OR(H202="",I202=""),"",MAX(1,I202-H202+1))</x:f>
      </x:c>
      <x:c r="K202" s="50"/>
      <x:c r="L202" s="52"/>
      <x:c r="M202" s="46" t="str">
        <x:f>IF(OR(C202="",I202=""),"",I202-TODAY())</x:f>
      </x:c>
      <x:c r="N202" s="46" t="str">
        <x:f>IF(C202="","",IF(G202="Done","DONE",IF(AND(I202&lt;TODAY(),K202&lt;1),"OVERDUE",IF(AND(I202&lt;=TODAY()+7,K202&lt;1),"DUE SOON","ON TRACK"))))</x:f>
      </x:c>
      <x:c r="O202" s="54"/>
    </x:row>
    <x:row r="203" ht="22" customHeight="1">
      <x:c r="A203" s="44"/>
      <x:c r="B203" s="44"/>
      <x:c r="C203" s="54"/>
      <x:c r="D203" s="44"/>
      <x:c r="E203" s="44"/>
      <x:c r="F203" s="44"/>
      <x:c r="G203" s="44"/>
      <x:c r="H203" s="48"/>
      <x:c r="I203" s="48"/>
      <x:c r="J203" s="46" t="str">
        <x:f>IF(OR(H203="",I203=""),"",MAX(1,I203-H203+1))</x:f>
      </x:c>
      <x:c r="K203" s="50"/>
      <x:c r="L203" s="52"/>
      <x:c r="M203" s="46" t="str">
        <x:f>IF(OR(C203="",I203=""),"",I203-TODAY())</x:f>
      </x:c>
      <x:c r="N203" s="46" t="str">
        <x:f>IF(C203="","",IF(G203="Done","DONE",IF(AND(I203&lt;TODAY(),K203&lt;1),"OVERDUE",IF(AND(I203&lt;=TODAY()+7,K203&lt;1),"DUE SOON","ON TRACK"))))</x:f>
      </x:c>
      <x:c r="O203" s="54"/>
    </x:row>
    <x:row r="204" ht="22" customHeight="1">
      <x:c r="A204" s="44"/>
      <x:c r="B204" s="44"/>
      <x:c r="C204" s="54"/>
      <x:c r="D204" s="44"/>
      <x:c r="E204" s="44"/>
      <x:c r="F204" s="44"/>
      <x:c r="G204" s="44"/>
      <x:c r="H204" s="48"/>
      <x:c r="I204" s="48"/>
      <x:c r="J204" s="46" t="str">
        <x:f>IF(OR(H204="",I204=""),"",MAX(1,I204-H204+1))</x:f>
      </x:c>
      <x:c r="K204" s="50"/>
      <x:c r="L204" s="52"/>
      <x:c r="M204" s="46" t="str">
        <x:f>IF(OR(C204="",I204=""),"",I204-TODAY())</x:f>
      </x:c>
      <x:c r="N204" s="46" t="str">
        <x:f>IF(C204="","",IF(G204="Done","DONE",IF(AND(I204&lt;TODAY(),K204&lt;1),"OVERDUE",IF(AND(I204&lt;=TODAY()+7,K204&lt;1),"DUE SOON","ON TRACK"))))</x:f>
      </x:c>
      <x:c r="O204" s="54"/>
    </x:row>
    <x:row r="205" ht="22" customHeight="1">
      <x:c r="A205" s="44"/>
      <x:c r="B205" s="44"/>
      <x:c r="C205" s="54"/>
      <x:c r="D205" s="44"/>
      <x:c r="E205" s="44"/>
      <x:c r="F205" s="44"/>
      <x:c r="G205" s="44"/>
      <x:c r="H205" s="48"/>
      <x:c r="I205" s="48"/>
      <x:c r="J205" s="46" t="str">
        <x:f>IF(OR(H205="",I205=""),"",MAX(1,I205-H205+1))</x:f>
      </x:c>
      <x:c r="K205" s="50"/>
      <x:c r="L205" s="52"/>
      <x:c r="M205" s="46" t="str">
        <x:f>IF(OR(C205="",I205=""),"",I205-TODAY())</x:f>
      </x:c>
      <x:c r="N205" s="46" t="str">
        <x:f>IF(C205="","",IF(G205="Done","DONE",IF(AND(I205&lt;TODAY(),K205&lt;1),"OVERDUE",IF(AND(I205&lt;=TODAY()+7,K205&lt;1),"DUE SOON","ON TRACK"))))</x:f>
      </x:c>
      <x:c r="O205" s="54"/>
    </x:row>
  </x:sheetData>
  <x:mergeCells>
    <x:mergeCell ref="A1:O1"/>
    <x:mergeCell ref="A2:O2"/>
    <x:mergeCell ref="A4:O4"/>
  </x:mergeCells>
  <x:conditionalFormatting sqref="F6:F205">
    <x:cfRule type="containsText" dxfId="0" priority="1" operator="containsText" text="Critical"/>
  </x:conditionalFormatting>
  <x:conditionalFormatting sqref="K6:K205">
    <x:cfRule type="dataBar" priority="2">
      <x:dataBar>
        <x:cfvo type="min"/>
        <x:cfvo type="max"/>
        <x:color rgb="FF2367D1"/>
      </x:dataBar>
      <x:extLst>
        <x:ext xmlns:x14="http://schemas.microsoft.com/office/spreadsheetml/2009/9/main" uri="{B025F937-C7B1-47D3-B67F-A62EFF666E3E}">
          <x14:id>{373F8A4D-3D4F-91C9-787A-ED2B35CD5E28}</x14:id>
        </x:ext>
      </x:extLst>
    </x:cfRule>
  </x:conditionalFormatting>
  <x:conditionalFormatting sqref="N6:N205">
    <x:cfRule type="containsText" dxfId="1" priority="3" operator="containsText" text="OVERDUE"/>
    <x:cfRule type="containsText" dxfId="2" priority="4" operator="containsText" text="DUE SOON"/>
    <x:cfRule type="containsText" dxfId="3" priority="5" operator="containsText" text="ON TRACK"/>
    <x:cfRule type="containsText" dxfId="4" priority="6" operator="containsText" text="DONE"/>
  </x:conditionalFormatting>
  <x:dataValidations count="4">
    <x:dataValidation type="list" sqref="D6:D205">
      <x:formula1>'Gantt Setup'!$D$13:$D$30</x:formula1>
    </x:dataValidation>
    <x:dataValidation type="list" sqref="F6:F205">
      <x:formula1>"Low,Medium,High,Critical"</x:formula1>
    </x:dataValidation>
    <x:dataValidation type="list" sqref="G6:G205">
      <x:formula1>"Not Started,In Progress,Blocked,Done"</x:formula1>
    </x:dataValidation>
    <x:dataValidation type="decimal" operator="between" sqref="K6:K205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0622bcf9e0d4f6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373F8A4D-3D4F-91C9-787A-ED2B35CD5E28}">
            <x14:dataBar gradient="1">
              <x14:cfvo type="min"/>
              <x14:cfvo type="max"/>
              <x14:fillColor rgb="FF2367D1"/>
            </x14:dataBar>
          </x14:cfRule>
          <xm:sqref>K6:K205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4" hidden="0" customWidth="1"/>
    <x:col min="3" max="3" width="21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</x:cols>
  <x:sheetData>
    <x:row r="1" ht="22" customHeight="1">
      <x:c r="A1" s="1" t="str">
        <x:v>Weekly Gantt Chart</x:v>
      </x:c>
    </x:row>
    <x:row r="2" ht="22" customHeight="1">
      <x:c r="A2" s="2" t="str">
        <x:v>A formula-driven 13-week project schedule linked to the Task List.</x:v>
      </x:c>
    </x:row>
    <x:row r="3" ht="22" customHeight="1"/>
    <x:row r="4" ht="22" customHeight="1">
      <x:c r="A4" s="6" t="str">
        <x:v>Dark blue shows completed progress. Light blue shows remaining planned duration. Change task dates or completion in Task List to update the chart.</x:v>
      </x:c>
    </x:row>
    <x:row r="5" ht="22" customHeight="1">
      <x:c r="A5" s="35" t="str">
        <x:v>WBS</x:v>
      </x:c>
      <x:c r="B5" s="36" t="str">
        <x:v>Task</x:v>
      </x:c>
      <x:c r="C5" s="36" t="str">
        <x:v>Owner</x:v>
      </x:c>
      <x:c r="D5" s="36" t="str">
        <x:v>Status</x:v>
      </x:c>
      <x:c r="E5" s="36" t="str">
        <x:v>Start</x:v>
      </x:c>
      <x:c r="F5" s="36" t="str">
        <x:v>Finish</x:v>
      </x:c>
      <x:c r="G5" s="36" t="str">
        <x:v>% Complete</x:v>
      </x:c>
      <x:c r="H5" s="37" t="str">
        <x:v>Days</x:v>
      </x:c>
      <x:c r="I5" s="59" t="n">
        <x:f>'Gantt Setup'!B12</x:f>
        <x:v>46258</x:v>
      </x:c>
      <x:c r="J5" s="59" t="n">
        <x:f>I5+7</x:f>
        <x:v>46265</x:v>
      </x:c>
      <x:c r="K5" s="59" t="n">
        <x:f>J5+7</x:f>
        <x:v>46272</x:v>
      </x:c>
      <x:c r="L5" s="59" t="n">
        <x:f>K5+7</x:f>
        <x:v>46279</x:v>
      </x:c>
      <x:c r="M5" s="59" t="n">
        <x:f>L5+7</x:f>
        <x:v>46286</x:v>
      </x:c>
      <x:c r="N5" s="59" t="n">
        <x:f>M5+7</x:f>
        <x:v>46293</x:v>
      </x:c>
      <x:c r="O5" s="59" t="n">
        <x:f>N5+7</x:f>
        <x:v>46300</x:v>
      </x:c>
      <x:c r="P5" s="59" t="n">
        <x:f>O5+7</x:f>
        <x:v>46307</x:v>
      </x:c>
      <x:c r="Q5" s="59" t="n">
        <x:f>P5+7</x:f>
        <x:v>46314</x:v>
      </x:c>
      <x:c r="R5" s="59" t="n">
        <x:f>Q5+7</x:f>
        <x:v>46321</x:v>
      </x:c>
      <x:c r="S5" s="59" t="n">
        <x:f>R5+7</x:f>
        <x:v>46328</x:v>
      </x:c>
      <x:c r="T5" s="59" t="n">
        <x:f>S5+7</x:f>
        <x:v>46335</x:v>
      </x:c>
      <x:c r="U5" s="59" t="n">
        <x:f>T5+7</x:f>
        <x:v>46342</x:v>
      </x:c>
    </x:row>
    <x:row r="6" ht="22" customHeight="1">
      <x:c r="A6" s="45" t="str">
        <x:f>IF('Task List'!A6="","",'Task List'!A6)</x:f>
        <x:v>1.1</x:v>
      </x:c>
      <x:c r="B6" s="70" t="str">
        <x:f>IF('Task List'!C6="","",'Task List'!C6)</x:f>
        <x:v>Confirm goals and success metrics</x:v>
      </x:c>
      <x:c r="C6" s="45" t="str">
        <x:f>IF('Task List'!D6="","",'Task List'!D6)</x:f>
        <x:v>Daniel Brooks</x:v>
      </x:c>
      <x:c r="D6" s="45" t="str">
        <x:f>IF('Task List'!G6="","",'Task List'!G6)</x:f>
        <x:v>Done</x:v>
      </x:c>
      <x:c r="E6" s="60" t="n">
        <x:f>IF('Task List'!H6="","",'Task List'!H6)</x:f>
        <x:v>46258</x:v>
      </x:c>
      <x:c r="F6" s="60" t="n">
        <x:f>IF('Task List'!I6="","",'Task List'!I6)</x:f>
        <x:v>46259</x:v>
      </x:c>
      <x:c r="G6" s="62" t="n">
        <x:f>IF('Task List'!K6="","",'Task List'!K6)</x:f>
        <x:v>1</x:v>
      </x:c>
      <x:c r="H6" s="45" t="n">
        <x:f>IF('Task List'!J6="","",'Task List'!J6)</x:f>
        <x:v>2</x:v>
      </x:c>
      <x:c r="I6" s="69" t="n">
        <x:f>IF(AND(I$5&lt;=$F6,I$5+6&gt;=$E6),IF(I$5&lt;=$E6+ROUND(($F6-$E6)*$G6,0),2,1),"")</x:f>
        <x:v>2</x:v>
      </x:c>
      <x:c r="J6" s="69" t="str">
        <x:f>IF(AND(J$5&lt;=$F6,J$5+6&gt;=$E6),IF(J$5&lt;=$E6+ROUND(($F6-$E6)*$G6,0),2,1),"")</x:f>
      </x:c>
      <x:c r="K6" s="69" t="str">
        <x:f>IF(AND(K$5&lt;=$F6,K$5+6&gt;=$E6),IF(K$5&lt;=$E6+ROUND(($F6-$E6)*$G6,0),2,1),"")</x:f>
      </x:c>
      <x:c r="L6" s="69" t="str">
        <x:f>IF(AND(L$5&lt;=$F6,L$5+6&gt;=$E6),IF(L$5&lt;=$E6+ROUND(($F6-$E6)*$G6,0),2,1),"")</x:f>
      </x:c>
      <x:c r="M6" s="69" t="str">
        <x:f>IF(AND(M$5&lt;=$F6,M$5+6&gt;=$E6),IF(M$5&lt;=$E6+ROUND(($F6-$E6)*$G6,0),2,1),"")</x:f>
      </x:c>
      <x:c r="N6" s="69" t="str">
        <x:f>IF(AND(N$5&lt;=$F6,N$5+6&gt;=$E6),IF(N$5&lt;=$E6+ROUND(($F6-$E6)*$G6,0),2,1),"")</x:f>
      </x:c>
      <x:c r="O6" s="69" t="str">
        <x:f>IF(AND(O$5&lt;=$F6,O$5+6&gt;=$E6),IF(O$5&lt;=$E6+ROUND(($F6-$E6)*$G6,0),2,1),"")</x:f>
      </x:c>
      <x:c r="P6" s="69" t="str">
        <x:f>IF(AND(P$5&lt;=$F6,P$5+6&gt;=$E6),IF(P$5&lt;=$E6+ROUND(($F6-$E6)*$G6,0),2,1),"")</x:f>
      </x:c>
      <x:c r="Q6" s="69" t="str">
        <x:f>IF(AND(Q$5&lt;=$F6,Q$5+6&gt;=$E6),IF(Q$5&lt;=$E6+ROUND(($F6-$E6)*$G6,0),2,1),"")</x:f>
      </x:c>
      <x:c r="R6" s="69" t="str">
        <x:f>IF(AND(R$5&lt;=$F6,R$5+6&gt;=$E6),IF(R$5&lt;=$E6+ROUND(($F6-$E6)*$G6,0),2,1),"")</x:f>
      </x:c>
      <x:c r="S6" s="69" t="str">
        <x:f>IF(AND(S$5&lt;=$F6,S$5+6&gt;=$E6),IF(S$5&lt;=$E6+ROUND(($F6-$E6)*$G6,0),2,1),"")</x:f>
      </x:c>
      <x:c r="T6" s="69" t="str">
        <x:f>IF(AND(T$5&lt;=$F6,T$5+6&gt;=$E6),IF(T$5&lt;=$E6+ROUND(($F6-$E6)*$G6,0),2,1),"")</x:f>
      </x:c>
      <x:c r="U6" s="69" t="str">
        <x:f>IF(AND(U$5&lt;=$F6,U$5+6&gt;=$E6),IF(U$5&lt;=$E6+ROUND(($F6-$E6)*$G6,0),2,1),"")</x:f>
      </x:c>
    </x:row>
    <x:row r="7" ht="22" customHeight="1">
      <x:c r="A7" s="46" t="str">
        <x:f>IF('Task List'!A7="","",'Task List'!A7)</x:f>
        <x:v>1.2</x:v>
      </x:c>
      <x:c r="B7" s="71" t="str">
        <x:f>IF('Task List'!C7="","",'Task List'!C7)</x:f>
        <x:v>Identify stakeholders and governance</x:v>
      </x:c>
      <x:c r="C7" s="46" t="str">
        <x:f>IF('Task List'!D7="","",'Task List'!D7)</x:f>
        <x:v>Daniel Brooks</x:v>
      </x:c>
      <x:c r="D7" s="46" t="str">
        <x:f>IF('Task List'!G7="","",'Task List'!G7)</x:f>
        <x:v>Done</x:v>
      </x:c>
      <x:c r="E7" s="61" t="n">
        <x:f>IF('Task List'!H7="","",'Task List'!H7)</x:f>
        <x:v>46258</x:v>
      </x:c>
      <x:c r="F7" s="61" t="n">
        <x:f>IF('Task List'!I7="","",'Task List'!I7)</x:f>
        <x:v>46261</x:v>
      </x:c>
      <x:c r="G7" s="63" t="n">
        <x:f>IF('Task List'!K7="","",'Task List'!K7)</x:f>
        <x:v>1</x:v>
      </x:c>
      <x:c r="H7" s="46" t="n">
        <x:f>IF('Task List'!J7="","",'Task List'!J7)</x:f>
        <x:v>4</x:v>
      </x:c>
      <x:c r="I7" s="69" t="n">
        <x:f>IF(AND(I$5&lt;=$F7,I$5+6&gt;=$E7),IF(I$5&lt;=$E7+ROUND(($F7-$E7)*$G7,0),2,1),"")</x:f>
        <x:v>2</x:v>
      </x:c>
      <x:c r="J7" s="69" t="str">
        <x:f>IF(AND(J$5&lt;=$F7,J$5+6&gt;=$E7),IF(J$5&lt;=$E7+ROUND(($F7-$E7)*$G7,0),2,1),"")</x:f>
      </x:c>
      <x:c r="K7" s="69" t="str">
        <x:f>IF(AND(K$5&lt;=$F7,K$5+6&gt;=$E7),IF(K$5&lt;=$E7+ROUND(($F7-$E7)*$G7,0),2,1),"")</x:f>
      </x:c>
      <x:c r="L7" s="69" t="str">
        <x:f>IF(AND(L$5&lt;=$F7,L$5+6&gt;=$E7),IF(L$5&lt;=$E7+ROUND(($F7-$E7)*$G7,0),2,1),"")</x:f>
      </x:c>
      <x:c r="M7" s="69" t="str">
        <x:f>IF(AND(M$5&lt;=$F7,M$5+6&gt;=$E7),IF(M$5&lt;=$E7+ROUND(($F7-$E7)*$G7,0),2,1),"")</x:f>
      </x:c>
      <x:c r="N7" s="69" t="str">
        <x:f>IF(AND(N$5&lt;=$F7,N$5+6&gt;=$E7),IF(N$5&lt;=$E7+ROUND(($F7-$E7)*$G7,0),2,1),"")</x:f>
      </x:c>
      <x:c r="O7" s="69" t="str">
        <x:f>IF(AND(O$5&lt;=$F7,O$5+6&gt;=$E7),IF(O$5&lt;=$E7+ROUND(($F7-$E7)*$G7,0),2,1),"")</x:f>
      </x:c>
      <x:c r="P7" s="69" t="str">
        <x:f>IF(AND(P$5&lt;=$F7,P$5+6&gt;=$E7),IF(P$5&lt;=$E7+ROUND(($F7-$E7)*$G7,0),2,1),"")</x:f>
      </x:c>
      <x:c r="Q7" s="69" t="str">
        <x:f>IF(AND(Q$5&lt;=$F7,Q$5+6&gt;=$E7),IF(Q$5&lt;=$E7+ROUND(($F7-$E7)*$G7,0),2,1),"")</x:f>
      </x:c>
      <x:c r="R7" s="69" t="str">
        <x:f>IF(AND(R$5&lt;=$F7,R$5+6&gt;=$E7),IF(R$5&lt;=$E7+ROUND(($F7-$E7)*$G7,0),2,1),"")</x:f>
      </x:c>
      <x:c r="S7" s="69" t="str">
        <x:f>IF(AND(S$5&lt;=$F7,S$5+6&gt;=$E7),IF(S$5&lt;=$E7+ROUND(($F7-$E7)*$G7,0),2,1),"")</x:f>
      </x:c>
      <x:c r="T7" s="69" t="str">
        <x:f>IF(AND(T$5&lt;=$F7,T$5+6&gt;=$E7),IF(T$5&lt;=$E7+ROUND(($F7-$E7)*$G7,0),2,1),"")</x:f>
      </x:c>
      <x:c r="U7" s="69" t="str">
        <x:f>IF(AND(U$5&lt;=$F7,U$5+6&gt;=$E7),IF(U$5&lt;=$E7+ROUND(($F7-$E7)*$G7,0),2,1),"")</x:f>
      </x:c>
    </x:row>
    <x:row r="8" ht="22" customHeight="1">
      <x:c r="A8" s="46" t="str">
        <x:f>IF('Task List'!A8="","",'Task List'!A8)</x:f>
        <x:v>2.1</x:v>
      </x:c>
      <x:c r="B8" s="71" t="str">
        <x:f>IF('Task List'!C8="","",'Task List'!C8)</x:f>
        <x:v>Interview customer support team</x:v>
      </x:c>
      <x:c r="C8" s="46" t="str">
        <x:f>IF('Task List'!D8="","",'Task List'!D8)</x:f>
        <x:v>James Wilson</x:v>
      </x:c>
      <x:c r="D8" s="46" t="str">
        <x:f>IF('Task List'!G8="","",'Task List'!G8)</x:f>
        <x:v>In Progress</x:v>
      </x:c>
      <x:c r="E8" s="61" t="n">
        <x:f>IF('Task List'!H8="","",'Task List'!H8)</x:f>
        <x:v>46261</x:v>
      </x:c>
      <x:c r="F8" s="61" t="n">
        <x:f>IF('Task List'!I8="","",'Task List'!I8)</x:f>
        <x:v>46268</x:v>
      </x:c>
      <x:c r="G8" s="63" t="n">
        <x:f>IF('Task List'!K8="","",'Task List'!K8)</x:f>
        <x:v>0.8</x:v>
      </x:c>
      <x:c r="H8" s="46" t="n">
        <x:f>IF('Task List'!J8="","",'Task List'!J8)</x:f>
        <x:v>8</x:v>
      </x:c>
      <x:c r="I8" s="69" t="n">
        <x:f>IF(AND(I$5&lt;=$F8,I$5+6&gt;=$E8),IF(I$5&lt;=$E8+ROUND(($F8-$E8)*$G8,0),2,1),"")</x:f>
        <x:v>2</x:v>
      </x:c>
      <x:c r="J8" s="69" t="n">
        <x:f>IF(AND(J$5&lt;=$F8,J$5+6&gt;=$E8),IF(J$5&lt;=$E8+ROUND(($F8-$E8)*$G8,0),2,1),"")</x:f>
        <x:v>2</x:v>
      </x:c>
      <x:c r="K8" s="69" t="str">
        <x:f>IF(AND(K$5&lt;=$F8,K$5+6&gt;=$E8),IF(K$5&lt;=$E8+ROUND(($F8-$E8)*$G8,0),2,1),"")</x:f>
      </x:c>
      <x:c r="L8" s="69" t="str">
        <x:f>IF(AND(L$5&lt;=$F8,L$5+6&gt;=$E8),IF(L$5&lt;=$E8+ROUND(($F8-$E8)*$G8,0),2,1),"")</x:f>
      </x:c>
      <x:c r="M8" s="69" t="str">
        <x:f>IF(AND(M$5&lt;=$F8,M$5+6&gt;=$E8),IF(M$5&lt;=$E8+ROUND(($F8-$E8)*$G8,0),2,1),"")</x:f>
      </x:c>
      <x:c r="N8" s="69" t="str">
        <x:f>IF(AND(N$5&lt;=$F8,N$5+6&gt;=$E8),IF(N$5&lt;=$E8+ROUND(($F8-$E8)*$G8,0),2,1),"")</x:f>
      </x:c>
      <x:c r="O8" s="69" t="str">
        <x:f>IF(AND(O$5&lt;=$F8,O$5+6&gt;=$E8),IF(O$5&lt;=$E8+ROUND(($F8-$E8)*$G8,0),2,1),"")</x:f>
      </x:c>
      <x:c r="P8" s="69" t="str">
        <x:f>IF(AND(P$5&lt;=$F8,P$5+6&gt;=$E8),IF(P$5&lt;=$E8+ROUND(($F8-$E8)*$G8,0),2,1),"")</x:f>
      </x:c>
      <x:c r="Q8" s="69" t="str">
        <x:f>IF(AND(Q$5&lt;=$F8,Q$5+6&gt;=$E8),IF(Q$5&lt;=$E8+ROUND(($F8-$E8)*$G8,0),2,1),"")</x:f>
      </x:c>
      <x:c r="R8" s="69" t="str">
        <x:f>IF(AND(R$5&lt;=$F8,R$5+6&gt;=$E8),IF(R$5&lt;=$E8+ROUND(($F8-$E8)*$G8,0),2,1),"")</x:f>
      </x:c>
      <x:c r="S8" s="69" t="str">
        <x:f>IF(AND(S$5&lt;=$F8,S$5+6&gt;=$E8),IF(S$5&lt;=$E8+ROUND(($F8-$E8)*$G8,0),2,1),"")</x:f>
      </x:c>
      <x:c r="T8" s="69" t="str">
        <x:f>IF(AND(T$5&lt;=$F8,T$5+6&gt;=$E8),IF(T$5&lt;=$E8+ROUND(($F8-$E8)*$G8,0),2,1),"")</x:f>
      </x:c>
      <x:c r="U8" s="69" t="str">
        <x:f>IF(AND(U$5&lt;=$F8,U$5+6&gt;=$E8),IF(U$5&lt;=$E8+ROUND(($F8-$E8)*$G8,0),2,1),"")</x:f>
      </x:c>
    </x:row>
    <x:row r="9" ht="22" customHeight="1">
      <x:c r="A9" s="46" t="str">
        <x:f>IF('Task List'!A9="","",'Task List'!A9)</x:f>
        <x:v>2.2</x:v>
      </x:c>
      <x:c r="B9" s="71" t="str">
        <x:f>IF('Task List'!C9="","",'Task List'!C9)</x:f>
        <x:v>Map customer portal requirements</x:v>
      </x:c>
      <x:c r="C9" s="46" t="str">
        <x:f>IF('Task List'!D9="","",'Task List'!D9)</x:f>
        <x:v>James Wilson</x:v>
      </x:c>
      <x:c r="D9" s="46" t="str">
        <x:f>IF('Task List'!G9="","",'Task List'!G9)</x:f>
        <x:v>In Progress</x:v>
      </x:c>
      <x:c r="E9" s="61" t="n">
        <x:f>IF('Task List'!H9="","",'Task List'!H9)</x:f>
        <x:v>46266</x:v>
      </x:c>
      <x:c r="F9" s="61" t="n">
        <x:f>IF('Task List'!I9="","",'Task List'!I9)</x:f>
        <x:v>46273</x:v>
      </x:c>
      <x:c r="G9" s="63" t="n">
        <x:f>IF('Task List'!K9="","",'Task List'!K9)</x:f>
        <x:v>0.55</x:v>
      </x:c>
      <x:c r="H9" s="46" t="n">
        <x:f>IF('Task List'!J9="","",'Task List'!J9)</x:f>
        <x:v>8</x:v>
      </x:c>
      <x:c r="I9" s="69" t="str">
        <x:f>IF(AND(I$5&lt;=$F9,I$5+6&gt;=$E9),IF(I$5&lt;=$E9+ROUND(($F9-$E9)*$G9,0),2,1),"")</x:f>
      </x:c>
      <x:c r="J9" s="69" t="n">
        <x:f>IF(AND(J$5&lt;=$F9,J$5+6&gt;=$E9),IF(J$5&lt;=$E9+ROUND(($F9-$E9)*$G9,0),2,1),"")</x:f>
        <x:v>2</x:v>
      </x:c>
      <x:c r="K9" s="69" t="n">
        <x:f>IF(AND(K$5&lt;=$F9,K$5+6&gt;=$E9),IF(K$5&lt;=$E9+ROUND(($F9-$E9)*$G9,0),2,1),"")</x:f>
        <x:v>1</x:v>
      </x:c>
      <x:c r="L9" s="69" t="str">
        <x:f>IF(AND(L$5&lt;=$F9,L$5+6&gt;=$E9),IF(L$5&lt;=$E9+ROUND(($F9-$E9)*$G9,0),2,1),"")</x:f>
      </x:c>
      <x:c r="M9" s="69" t="str">
        <x:f>IF(AND(M$5&lt;=$F9,M$5+6&gt;=$E9),IF(M$5&lt;=$E9+ROUND(($F9-$E9)*$G9,0),2,1),"")</x:f>
      </x:c>
      <x:c r="N9" s="69" t="str">
        <x:f>IF(AND(N$5&lt;=$F9,N$5+6&gt;=$E9),IF(N$5&lt;=$E9+ROUND(($F9-$E9)*$G9,0),2,1),"")</x:f>
      </x:c>
      <x:c r="O9" s="69" t="str">
        <x:f>IF(AND(O$5&lt;=$F9,O$5+6&gt;=$E9),IF(O$5&lt;=$E9+ROUND(($F9-$E9)*$G9,0),2,1),"")</x:f>
      </x:c>
      <x:c r="P9" s="69" t="str">
        <x:f>IF(AND(P$5&lt;=$F9,P$5+6&gt;=$E9),IF(P$5&lt;=$E9+ROUND(($F9-$E9)*$G9,0),2,1),"")</x:f>
      </x:c>
      <x:c r="Q9" s="69" t="str">
        <x:f>IF(AND(Q$5&lt;=$F9,Q$5+6&gt;=$E9),IF(Q$5&lt;=$E9+ROUND(($F9-$E9)*$G9,0),2,1),"")</x:f>
      </x:c>
      <x:c r="R9" s="69" t="str">
        <x:f>IF(AND(R$5&lt;=$F9,R$5+6&gt;=$E9),IF(R$5&lt;=$E9+ROUND(($F9-$E9)*$G9,0),2,1),"")</x:f>
      </x:c>
      <x:c r="S9" s="69" t="str">
        <x:f>IF(AND(S$5&lt;=$F9,S$5+6&gt;=$E9),IF(S$5&lt;=$E9+ROUND(($F9-$E9)*$G9,0),2,1),"")</x:f>
      </x:c>
      <x:c r="T9" s="69" t="str">
        <x:f>IF(AND(T$5&lt;=$F9,T$5+6&gt;=$E9),IF(T$5&lt;=$E9+ROUND(($F9-$E9)*$G9,0),2,1),"")</x:f>
      </x:c>
      <x:c r="U9" s="69" t="str">
        <x:f>IF(AND(U$5&lt;=$F9,U$5+6&gt;=$E9),IF(U$5&lt;=$E9+ROUND(($F9-$E9)*$G9,0),2,1),"")</x:f>
      </x:c>
    </x:row>
    <x:row r="10" ht="22" customHeight="1">
      <x:c r="A10" s="46" t="str">
        <x:f>IF('Task List'!A10="","",'Task List'!A10)</x:f>
        <x:v>2.3</x:v>
      </x:c>
      <x:c r="B10" s="71" t="str">
        <x:f>IF('Task List'!C10="","",'Task List'!C10)</x:f>
        <x:v>Approve requirements baseline</x:v>
      </x:c>
      <x:c r="C10" s="46" t="str">
        <x:f>IF('Task List'!D10="","",'Task List'!D10)</x:f>
        <x:v>Daniel Brooks</x:v>
      </x:c>
      <x:c r="D10" s="46" t="str">
        <x:f>IF('Task List'!G10="","",'Task List'!G10)</x:f>
        <x:v>Not Started</x:v>
      </x:c>
      <x:c r="E10" s="61" t="n">
        <x:f>IF('Task List'!H10="","",'Task List'!H10)</x:f>
        <x:v>46274</x:v>
      </x:c>
      <x:c r="F10" s="61" t="n">
        <x:f>IF('Task List'!I10="","",'Task List'!I10)</x:f>
        <x:v>46276</x:v>
      </x:c>
      <x:c r="G10" s="63" t="str">
        <x:f>IF('Task List'!K10="","",'Task List'!K10)</x:f>
      </x:c>
      <x:c r="H10" s="46" t="n">
        <x:f>IF('Task List'!J10="","",'Task List'!J10)</x:f>
        <x:v>3</x:v>
      </x:c>
      <x:c r="I10" s="69" t="str">
        <x:f>IF(AND(I$5&lt;=$F10,I$5+6&gt;=$E10),IF(I$5&lt;=$E10+ROUND(($F10-$E10)*$G10,0),2,1),"")</x:f>
      </x:c>
      <x:c r="J10" s="69" t="str">
        <x:f>IF(AND(J$5&lt;=$F10,J$5+6&gt;=$E10),IF(J$5&lt;=$E10+ROUND(($F10-$E10)*$G10,0),2,1),"")</x:f>
      </x:c>
      <x:c r="K10" s="69" t="n">
        <x:f>IF(AND(K$5&lt;=$F10,K$5+6&gt;=$E10),IF(K$5&lt;=$E10+ROUND(($F10-$E10)*$G10,0),2,1),"")</x:f>
        <x:v>2</x:v>
      </x:c>
      <x:c r="L10" s="69" t="str">
        <x:f>IF(AND(L$5&lt;=$F10,L$5+6&gt;=$E10),IF(L$5&lt;=$E10+ROUND(($F10-$E10)*$G10,0),2,1),"")</x:f>
      </x:c>
      <x:c r="M10" s="69" t="str">
        <x:f>IF(AND(M$5&lt;=$F10,M$5+6&gt;=$E10),IF(M$5&lt;=$E10+ROUND(($F10-$E10)*$G10,0),2,1),"")</x:f>
      </x:c>
      <x:c r="N10" s="69" t="str">
        <x:f>IF(AND(N$5&lt;=$F10,N$5+6&gt;=$E10),IF(N$5&lt;=$E10+ROUND(($F10-$E10)*$G10,0),2,1),"")</x:f>
      </x:c>
      <x:c r="O10" s="69" t="str">
        <x:f>IF(AND(O$5&lt;=$F10,O$5+6&gt;=$E10),IF(O$5&lt;=$E10+ROUND(($F10-$E10)*$G10,0),2,1),"")</x:f>
      </x:c>
      <x:c r="P10" s="69" t="str">
        <x:f>IF(AND(P$5&lt;=$F10,P$5+6&gt;=$E10),IF(P$5&lt;=$E10+ROUND(($F10-$E10)*$G10,0),2,1),"")</x:f>
      </x:c>
      <x:c r="Q10" s="69" t="str">
        <x:f>IF(AND(Q$5&lt;=$F10,Q$5+6&gt;=$E10),IF(Q$5&lt;=$E10+ROUND(($F10-$E10)*$G10,0),2,1),"")</x:f>
      </x:c>
      <x:c r="R10" s="69" t="str">
        <x:f>IF(AND(R$5&lt;=$F10,R$5+6&gt;=$E10),IF(R$5&lt;=$E10+ROUND(($F10-$E10)*$G10,0),2,1),"")</x:f>
      </x:c>
      <x:c r="S10" s="69" t="str">
        <x:f>IF(AND(S$5&lt;=$F10,S$5+6&gt;=$E10),IF(S$5&lt;=$E10+ROUND(($F10-$E10)*$G10,0),2,1),"")</x:f>
      </x:c>
      <x:c r="T10" s="69" t="str">
        <x:f>IF(AND(T$5&lt;=$F10,T$5+6&gt;=$E10),IF(T$5&lt;=$E10+ROUND(($F10-$E10)*$G10,0),2,1),"")</x:f>
      </x:c>
      <x:c r="U10" s="69" t="str">
        <x:f>IF(AND(U$5&lt;=$F10,U$5+6&gt;=$E10),IF(U$5&lt;=$E10+ROUND(($F10-$E10)*$G10,0),2,1),"")</x:f>
      </x:c>
    </x:row>
    <x:row r="11" ht="22" customHeight="1">
      <x:c r="A11" s="46" t="str">
        <x:f>IF('Task List'!A11="","",'Task List'!A11)</x:f>
        <x:v>3.1</x:v>
      </x:c>
      <x:c r="B11" s="71" t="str">
        <x:f>IF('Task List'!C11="","",'Task List'!C11)</x:f>
        <x:v>Create portal sitemap</x:v>
      </x:c>
      <x:c r="C11" s="46" t="str">
        <x:f>IF('Task List'!D11="","",'Task List'!D11)</x:f>
        <x:v>Aisha Khan</x:v>
      </x:c>
      <x:c r="D11" s="46" t="str">
        <x:f>IF('Task List'!G11="","",'Task List'!G11)</x:f>
        <x:v>Not Started</x:v>
      </x:c>
      <x:c r="E11" s="61" t="n">
        <x:f>IF('Task List'!H11="","",'Task List'!H11)</x:f>
        <x:v>46272</x:v>
      </x:c>
      <x:c r="F11" s="61" t="n">
        <x:f>IF('Task List'!I11="","",'Task List'!I11)</x:f>
        <x:v>46276</x:v>
      </x:c>
      <x:c r="G11" s="63" t="str">
        <x:f>IF('Task List'!K11="","",'Task List'!K11)</x:f>
      </x:c>
      <x:c r="H11" s="46" t="n">
        <x:f>IF('Task List'!J11="","",'Task List'!J11)</x:f>
        <x:v>5</x:v>
      </x:c>
      <x:c r="I11" s="69" t="str">
        <x:f>IF(AND(I$5&lt;=$F11,I$5+6&gt;=$E11),IF(I$5&lt;=$E11+ROUND(($F11-$E11)*$G11,0),2,1),"")</x:f>
      </x:c>
      <x:c r="J11" s="69" t="str">
        <x:f>IF(AND(J$5&lt;=$F11,J$5+6&gt;=$E11),IF(J$5&lt;=$E11+ROUND(($F11-$E11)*$G11,0),2,1),"")</x:f>
      </x:c>
      <x:c r="K11" s="69" t="n">
        <x:f>IF(AND(K$5&lt;=$F11,K$5+6&gt;=$E11),IF(K$5&lt;=$E11+ROUND(($F11-$E11)*$G11,0),2,1),"")</x:f>
        <x:v>2</x:v>
      </x:c>
      <x:c r="L11" s="69" t="str">
        <x:f>IF(AND(L$5&lt;=$F11,L$5+6&gt;=$E11),IF(L$5&lt;=$E11+ROUND(($F11-$E11)*$G11,0),2,1),"")</x:f>
      </x:c>
      <x:c r="M11" s="69" t="str">
        <x:f>IF(AND(M$5&lt;=$F11,M$5+6&gt;=$E11),IF(M$5&lt;=$E11+ROUND(($F11-$E11)*$G11,0),2,1),"")</x:f>
      </x:c>
      <x:c r="N11" s="69" t="str">
        <x:f>IF(AND(N$5&lt;=$F11,N$5+6&gt;=$E11),IF(N$5&lt;=$E11+ROUND(($F11-$E11)*$G11,0),2,1),"")</x:f>
      </x:c>
      <x:c r="O11" s="69" t="str">
        <x:f>IF(AND(O$5&lt;=$F11,O$5+6&gt;=$E11),IF(O$5&lt;=$E11+ROUND(($F11-$E11)*$G11,0),2,1),"")</x:f>
      </x:c>
      <x:c r="P11" s="69" t="str">
        <x:f>IF(AND(P$5&lt;=$F11,P$5+6&gt;=$E11),IF(P$5&lt;=$E11+ROUND(($F11-$E11)*$G11,0),2,1),"")</x:f>
      </x:c>
      <x:c r="Q11" s="69" t="str">
        <x:f>IF(AND(Q$5&lt;=$F11,Q$5+6&gt;=$E11),IF(Q$5&lt;=$E11+ROUND(($F11-$E11)*$G11,0),2,1),"")</x:f>
      </x:c>
      <x:c r="R11" s="69" t="str">
        <x:f>IF(AND(R$5&lt;=$F11,R$5+6&gt;=$E11),IF(R$5&lt;=$E11+ROUND(($F11-$E11)*$G11,0),2,1),"")</x:f>
      </x:c>
      <x:c r="S11" s="69" t="str">
        <x:f>IF(AND(S$5&lt;=$F11,S$5+6&gt;=$E11),IF(S$5&lt;=$E11+ROUND(($F11-$E11)*$G11,0),2,1),"")</x:f>
      </x:c>
      <x:c r="T11" s="69" t="str">
        <x:f>IF(AND(T$5&lt;=$F11,T$5+6&gt;=$E11),IF(T$5&lt;=$E11+ROUND(($F11-$E11)*$G11,0),2,1),"")</x:f>
      </x:c>
      <x:c r="U11" s="69" t="str">
        <x:f>IF(AND(U$5&lt;=$F11,U$5+6&gt;=$E11),IF(U$5&lt;=$E11+ROUND(($F11-$E11)*$G11,0),2,1),"")</x:f>
      </x:c>
    </x:row>
    <x:row r="12" ht="22" customHeight="1">
      <x:c r="A12" s="46" t="str">
        <x:f>IF('Task List'!A12="","",'Task List'!A12)</x:f>
        <x:v>3.2</x:v>
      </x:c>
      <x:c r="B12" s="71" t="str">
        <x:f>IF('Task List'!C12="","",'Task List'!C12)</x:f>
        <x:v>Build user flows and wireframes</x:v>
      </x:c>
      <x:c r="C12" s="46" t="str">
        <x:f>IF('Task List'!D12="","",'Task List'!D12)</x:f>
        <x:v>Aisha Khan</x:v>
      </x:c>
      <x:c r="D12" s="46" t="str">
        <x:f>IF('Task List'!G12="","",'Task List'!G12)</x:f>
        <x:v>Not Started</x:v>
      </x:c>
      <x:c r="E12" s="61" t="n">
        <x:f>IF('Task List'!H12="","",'Task List'!H12)</x:f>
        <x:v>46275</x:v>
      </x:c>
      <x:c r="F12" s="61" t="n">
        <x:f>IF('Task List'!I12="","",'Task List'!I12)</x:f>
        <x:v>46283</x:v>
      </x:c>
      <x:c r="G12" s="63" t="str">
        <x:f>IF('Task List'!K12="","",'Task List'!K12)</x:f>
      </x:c>
      <x:c r="H12" s="46" t="n">
        <x:f>IF('Task List'!J12="","",'Task List'!J12)</x:f>
        <x:v>9</x:v>
      </x:c>
      <x:c r="I12" s="69" t="str">
        <x:f>IF(AND(I$5&lt;=$F12,I$5+6&gt;=$E12),IF(I$5&lt;=$E12+ROUND(($F12-$E12)*$G12,0),2,1),"")</x:f>
      </x:c>
      <x:c r="J12" s="69" t="str">
        <x:f>IF(AND(J$5&lt;=$F12,J$5+6&gt;=$E12),IF(J$5&lt;=$E12+ROUND(($F12-$E12)*$G12,0),2,1),"")</x:f>
      </x:c>
      <x:c r="K12" s="69" t="n">
        <x:f>IF(AND(K$5&lt;=$F12,K$5+6&gt;=$E12),IF(K$5&lt;=$E12+ROUND(($F12-$E12)*$G12,0),2,1),"")</x:f>
        <x:v>2</x:v>
      </x:c>
      <x:c r="L12" s="69" t="n">
        <x:f>IF(AND(L$5&lt;=$F12,L$5+6&gt;=$E12),IF(L$5&lt;=$E12+ROUND(($F12-$E12)*$G12,0),2,1),"")</x:f>
        <x:v>1</x:v>
      </x:c>
      <x:c r="M12" s="69" t="str">
        <x:f>IF(AND(M$5&lt;=$F12,M$5+6&gt;=$E12),IF(M$5&lt;=$E12+ROUND(($F12-$E12)*$G12,0),2,1),"")</x:f>
      </x:c>
      <x:c r="N12" s="69" t="str">
        <x:f>IF(AND(N$5&lt;=$F12,N$5+6&gt;=$E12),IF(N$5&lt;=$E12+ROUND(($F12-$E12)*$G12,0),2,1),"")</x:f>
      </x:c>
      <x:c r="O12" s="69" t="str">
        <x:f>IF(AND(O$5&lt;=$F12,O$5+6&gt;=$E12),IF(O$5&lt;=$E12+ROUND(($F12-$E12)*$G12,0),2,1),"")</x:f>
      </x:c>
      <x:c r="P12" s="69" t="str">
        <x:f>IF(AND(P$5&lt;=$F12,P$5+6&gt;=$E12),IF(P$5&lt;=$E12+ROUND(($F12-$E12)*$G12,0),2,1),"")</x:f>
      </x:c>
      <x:c r="Q12" s="69" t="str">
        <x:f>IF(AND(Q$5&lt;=$F12,Q$5+6&gt;=$E12),IF(Q$5&lt;=$E12+ROUND(($F12-$E12)*$G12,0),2,1),"")</x:f>
      </x:c>
      <x:c r="R12" s="69" t="str">
        <x:f>IF(AND(R$5&lt;=$F12,R$5+6&gt;=$E12),IF(R$5&lt;=$E12+ROUND(($F12-$E12)*$G12,0),2,1),"")</x:f>
      </x:c>
      <x:c r="S12" s="69" t="str">
        <x:f>IF(AND(S$5&lt;=$F12,S$5+6&gt;=$E12),IF(S$5&lt;=$E12+ROUND(($F12-$E12)*$G12,0),2,1),"")</x:f>
      </x:c>
      <x:c r="T12" s="69" t="str">
        <x:f>IF(AND(T$5&lt;=$F12,T$5+6&gt;=$E12),IF(T$5&lt;=$E12+ROUND(($F12-$E12)*$G12,0),2,1),"")</x:f>
      </x:c>
      <x:c r="U12" s="69" t="str">
        <x:f>IF(AND(U$5&lt;=$F12,U$5+6&gt;=$E12),IF(U$5&lt;=$E12+ROUND(($F12-$E12)*$G12,0),2,1),"")</x:f>
      </x:c>
    </x:row>
    <x:row r="13" ht="22" customHeight="1">
      <x:c r="A13" s="46" t="str">
        <x:f>IF('Task List'!A13="","",'Task List'!A13)</x:f>
        <x:v>3.3</x:v>
      </x:c>
      <x:c r="B13" s="71" t="str">
        <x:f>IF('Task List'!C13="","",'Task List'!C13)</x:f>
        <x:v>Create high-fidelity screens</x:v>
      </x:c>
      <x:c r="C13" s="46" t="str">
        <x:f>IF('Task List'!D13="","",'Task List'!D13)</x:f>
        <x:v>Aisha Khan</x:v>
      </x:c>
      <x:c r="D13" s="46" t="str">
        <x:f>IF('Task List'!G13="","",'Task List'!G13)</x:f>
        <x:v>Not Started</x:v>
      </x:c>
      <x:c r="E13" s="61" t="n">
        <x:f>IF('Task List'!H13="","",'Task List'!H13)</x:f>
        <x:v>46282</x:v>
      </x:c>
      <x:c r="F13" s="61" t="n">
        <x:f>IF('Task List'!I13="","",'Task List'!I13)</x:f>
        <x:v>46294</x:v>
      </x:c>
      <x:c r="G13" s="63" t="str">
        <x:f>IF('Task List'!K13="","",'Task List'!K13)</x:f>
      </x:c>
      <x:c r="H13" s="46" t="n">
        <x:f>IF('Task List'!J13="","",'Task List'!J13)</x:f>
        <x:v>13</x:v>
      </x:c>
      <x:c r="I13" s="69" t="str">
        <x:f>IF(AND(I$5&lt;=$F13,I$5+6&gt;=$E13),IF(I$5&lt;=$E13+ROUND(($F13-$E13)*$G13,0),2,1),"")</x:f>
      </x:c>
      <x:c r="J13" s="69" t="str">
        <x:f>IF(AND(J$5&lt;=$F13,J$5+6&gt;=$E13),IF(J$5&lt;=$E13+ROUND(($F13-$E13)*$G13,0),2,1),"")</x:f>
      </x:c>
      <x:c r="K13" s="69" t="str">
        <x:f>IF(AND(K$5&lt;=$F13,K$5+6&gt;=$E13),IF(K$5&lt;=$E13+ROUND(($F13-$E13)*$G13,0),2,1),"")</x:f>
      </x:c>
      <x:c r="L13" s="69" t="n">
        <x:f>IF(AND(L$5&lt;=$F13,L$5+6&gt;=$E13),IF(L$5&lt;=$E13+ROUND(($F13-$E13)*$G13,0),2,1),"")</x:f>
        <x:v>2</x:v>
      </x:c>
      <x:c r="M13" s="69" t="n">
        <x:f>IF(AND(M$5&lt;=$F13,M$5+6&gt;=$E13),IF(M$5&lt;=$E13+ROUND(($F13-$E13)*$G13,0),2,1),"")</x:f>
        <x:v>1</x:v>
      </x:c>
      <x:c r="N13" s="69" t="n">
        <x:f>IF(AND(N$5&lt;=$F13,N$5+6&gt;=$E13),IF(N$5&lt;=$E13+ROUND(($F13-$E13)*$G13,0),2,1),"")</x:f>
        <x:v>1</x:v>
      </x:c>
      <x:c r="O13" s="69" t="str">
        <x:f>IF(AND(O$5&lt;=$F13,O$5+6&gt;=$E13),IF(O$5&lt;=$E13+ROUND(($F13-$E13)*$G13,0),2,1),"")</x:f>
      </x:c>
      <x:c r="P13" s="69" t="str">
        <x:f>IF(AND(P$5&lt;=$F13,P$5+6&gt;=$E13),IF(P$5&lt;=$E13+ROUND(($F13-$E13)*$G13,0),2,1),"")</x:f>
      </x:c>
      <x:c r="Q13" s="69" t="str">
        <x:f>IF(AND(Q$5&lt;=$F13,Q$5+6&gt;=$E13),IF(Q$5&lt;=$E13+ROUND(($F13-$E13)*$G13,0),2,1),"")</x:f>
      </x:c>
      <x:c r="R13" s="69" t="str">
        <x:f>IF(AND(R$5&lt;=$F13,R$5+6&gt;=$E13),IF(R$5&lt;=$E13+ROUND(($F13-$E13)*$G13,0),2,1),"")</x:f>
      </x:c>
      <x:c r="S13" s="69" t="str">
        <x:f>IF(AND(S$5&lt;=$F13,S$5+6&gt;=$E13),IF(S$5&lt;=$E13+ROUND(($F13-$E13)*$G13,0),2,1),"")</x:f>
      </x:c>
      <x:c r="T13" s="69" t="str">
        <x:f>IF(AND(T$5&lt;=$F13,T$5+6&gt;=$E13),IF(T$5&lt;=$E13+ROUND(($F13-$E13)*$G13,0),2,1),"")</x:f>
      </x:c>
      <x:c r="U13" s="69" t="str">
        <x:f>IF(AND(U$5&lt;=$F13,U$5+6&gt;=$E13),IF(U$5&lt;=$E13+ROUND(($F13-$E13)*$G13,0),2,1),"")</x:f>
      </x:c>
    </x:row>
    <x:row r="14" ht="22" customHeight="1">
      <x:c r="A14" s="46" t="str">
        <x:f>IF('Task List'!A14="","",'Task List'!A14)</x:f>
        <x:v>3.4</x:v>
      </x:c>
      <x:c r="B14" s="71" t="str">
        <x:f>IF('Task List'!C14="","",'Task List'!C14)</x:f>
        <x:v>Approve design system</x:v>
      </x:c>
      <x:c r="C14" s="46" t="str">
        <x:f>IF('Task List'!D14="","",'Task List'!D14)</x:f>
        <x:v>Daniel Brooks</x:v>
      </x:c>
      <x:c r="D14" s="46" t="str">
        <x:f>IF('Task List'!G14="","",'Task List'!G14)</x:f>
        <x:v>Not Started</x:v>
      </x:c>
      <x:c r="E14" s="61" t="n">
        <x:f>IF('Task List'!H14="","",'Task List'!H14)</x:f>
        <x:v>46294</x:v>
      </x:c>
      <x:c r="F14" s="61" t="n">
        <x:f>IF('Task List'!I14="","",'Task List'!I14)</x:f>
        <x:v>46296</x:v>
      </x:c>
      <x:c r="G14" s="63" t="str">
        <x:f>IF('Task List'!K14="","",'Task List'!K14)</x:f>
      </x:c>
      <x:c r="H14" s="46" t="n">
        <x:f>IF('Task List'!J14="","",'Task List'!J14)</x:f>
        <x:v>3</x:v>
      </x:c>
      <x:c r="I14" s="69" t="str">
        <x:f>IF(AND(I$5&lt;=$F14,I$5+6&gt;=$E14),IF(I$5&lt;=$E14+ROUND(($F14-$E14)*$G14,0),2,1),"")</x:f>
      </x:c>
      <x:c r="J14" s="69" t="str">
        <x:f>IF(AND(J$5&lt;=$F14,J$5+6&gt;=$E14),IF(J$5&lt;=$E14+ROUND(($F14-$E14)*$G14,0),2,1),"")</x:f>
      </x:c>
      <x:c r="K14" s="69" t="str">
        <x:f>IF(AND(K$5&lt;=$F14,K$5+6&gt;=$E14),IF(K$5&lt;=$E14+ROUND(($F14-$E14)*$G14,0),2,1),"")</x:f>
      </x:c>
      <x:c r="L14" s="69" t="str">
        <x:f>IF(AND(L$5&lt;=$F14,L$5+6&gt;=$E14),IF(L$5&lt;=$E14+ROUND(($F14-$E14)*$G14,0),2,1),"")</x:f>
      </x:c>
      <x:c r="M14" s="69" t="str">
        <x:f>IF(AND(M$5&lt;=$F14,M$5+6&gt;=$E14),IF(M$5&lt;=$E14+ROUND(($F14-$E14)*$G14,0),2,1),"")</x:f>
      </x:c>
      <x:c r="N14" s="69" t="n">
        <x:f>IF(AND(N$5&lt;=$F14,N$5+6&gt;=$E14),IF(N$5&lt;=$E14+ROUND(($F14-$E14)*$G14,0),2,1),"")</x:f>
        <x:v>2</x:v>
      </x:c>
      <x:c r="O14" s="69" t="str">
        <x:f>IF(AND(O$5&lt;=$F14,O$5+6&gt;=$E14),IF(O$5&lt;=$E14+ROUND(($F14-$E14)*$G14,0),2,1),"")</x:f>
      </x:c>
      <x:c r="P14" s="69" t="str">
        <x:f>IF(AND(P$5&lt;=$F14,P$5+6&gt;=$E14),IF(P$5&lt;=$E14+ROUND(($F14-$E14)*$G14,0),2,1),"")</x:f>
      </x:c>
      <x:c r="Q14" s="69" t="str">
        <x:f>IF(AND(Q$5&lt;=$F14,Q$5+6&gt;=$E14),IF(Q$5&lt;=$E14+ROUND(($F14-$E14)*$G14,0),2,1),"")</x:f>
      </x:c>
      <x:c r="R14" s="69" t="str">
        <x:f>IF(AND(R$5&lt;=$F14,R$5+6&gt;=$E14),IF(R$5&lt;=$E14+ROUND(($F14-$E14)*$G14,0),2,1),"")</x:f>
      </x:c>
      <x:c r="S14" s="69" t="str">
        <x:f>IF(AND(S$5&lt;=$F14,S$5+6&gt;=$E14),IF(S$5&lt;=$E14+ROUND(($F14-$E14)*$G14,0),2,1),"")</x:f>
      </x:c>
      <x:c r="T14" s="69" t="str">
        <x:f>IF(AND(T$5&lt;=$F14,T$5+6&gt;=$E14),IF(T$5&lt;=$E14+ROUND(($F14-$E14)*$G14,0),2,1),"")</x:f>
      </x:c>
      <x:c r="U14" s="69" t="str">
        <x:f>IF(AND(U$5&lt;=$F14,U$5+6&gt;=$E14),IF(U$5&lt;=$E14+ROUND(($F14-$E14)*$G14,0),2,1),"")</x:f>
      </x:c>
    </x:row>
    <x:row r="15" ht="22" customHeight="1">
      <x:c r="A15" s="46" t="str">
        <x:f>IF('Task List'!A15="","",'Task List'!A15)</x:f>
        <x:v>4.1</x:v>
      </x:c>
      <x:c r="B15" s="71" t="str">
        <x:f>IF('Task List'!C15="","",'Task List'!C15)</x:f>
        <x:v>Build authentication and account access</x:v>
      </x:c>
      <x:c r="C15" s="46" t="str">
        <x:f>IF('Task List'!D15="","",'Task List'!D15)</x:f>
        <x:v>Sofia Patel</x:v>
      </x:c>
      <x:c r="D15" s="46" t="str">
        <x:f>IF('Task List'!G15="","",'Task List'!G15)</x:f>
        <x:v>Not Started</x:v>
      </x:c>
      <x:c r="E15" s="61" t="n">
        <x:f>IF('Task List'!H15="","",'Task List'!H15)</x:f>
        <x:v>46286</x:v>
      </x:c>
      <x:c r="F15" s="61" t="n">
        <x:f>IF('Task List'!I15="","",'Task List'!I15)</x:f>
        <x:v>46297</x:v>
      </x:c>
      <x:c r="G15" s="63" t="str">
        <x:f>IF('Task List'!K15="","",'Task List'!K15)</x:f>
      </x:c>
      <x:c r="H15" s="46" t="n">
        <x:f>IF('Task List'!J15="","",'Task List'!J15)</x:f>
        <x:v>12</x:v>
      </x:c>
      <x:c r="I15" s="69" t="str">
        <x:f>IF(AND(I$5&lt;=$F15,I$5+6&gt;=$E15),IF(I$5&lt;=$E15+ROUND(($F15-$E15)*$G15,0),2,1),"")</x:f>
      </x:c>
      <x:c r="J15" s="69" t="str">
        <x:f>IF(AND(J$5&lt;=$F15,J$5+6&gt;=$E15),IF(J$5&lt;=$E15+ROUND(($F15-$E15)*$G15,0),2,1),"")</x:f>
      </x:c>
      <x:c r="K15" s="69" t="str">
        <x:f>IF(AND(K$5&lt;=$F15,K$5+6&gt;=$E15),IF(K$5&lt;=$E15+ROUND(($F15-$E15)*$G15,0),2,1),"")</x:f>
      </x:c>
      <x:c r="L15" s="69" t="str">
        <x:f>IF(AND(L$5&lt;=$F15,L$5+6&gt;=$E15),IF(L$5&lt;=$E15+ROUND(($F15-$E15)*$G15,0),2,1),"")</x:f>
      </x:c>
      <x:c r="M15" s="69" t="n">
        <x:f>IF(AND(M$5&lt;=$F15,M$5+6&gt;=$E15),IF(M$5&lt;=$E15+ROUND(($F15-$E15)*$G15,0),2,1),"")</x:f>
        <x:v>2</x:v>
      </x:c>
      <x:c r="N15" s="69" t="n">
        <x:f>IF(AND(N$5&lt;=$F15,N$5+6&gt;=$E15),IF(N$5&lt;=$E15+ROUND(($F15-$E15)*$G15,0),2,1),"")</x:f>
        <x:v>1</x:v>
      </x:c>
      <x:c r="O15" s="69" t="str">
        <x:f>IF(AND(O$5&lt;=$F15,O$5+6&gt;=$E15),IF(O$5&lt;=$E15+ROUND(($F15-$E15)*$G15,0),2,1),"")</x:f>
      </x:c>
      <x:c r="P15" s="69" t="str">
        <x:f>IF(AND(P$5&lt;=$F15,P$5+6&gt;=$E15),IF(P$5&lt;=$E15+ROUND(($F15-$E15)*$G15,0),2,1),"")</x:f>
      </x:c>
      <x:c r="Q15" s="69" t="str">
        <x:f>IF(AND(Q$5&lt;=$F15,Q$5+6&gt;=$E15),IF(Q$5&lt;=$E15+ROUND(($F15-$E15)*$G15,0),2,1),"")</x:f>
      </x:c>
      <x:c r="R15" s="69" t="str">
        <x:f>IF(AND(R$5&lt;=$F15,R$5+6&gt;=$E15),IF(R$5&lt;=$E15+ROUND(($F15-$E15)*$G15,0),2,1),"")</x:f>
      </x:c>
      <x:c r="S15" s="69" t="str">
        <x:f>IF(AND(S$5&lt;=$F15,S$5+6&gt;=$E15),IF(S$5&lt;=$E15+ROUND(($F15-$E15)*$G15,0),2,1),"")</x:f>
      </x:c>
      <x:c r="T15" s="69" t="str">
        <x:f>IF(AND(T$5&lt;=$F15,T$5+6&gt;=$E15),IF(T$5&lt;=$E15+ROUND(($F15-$E15)*$G15,0),2,1),"")</x:f>
      </x:c>
      <x:c r="U15" s="69" t="str">
        <x:f>IF(AND(U$5&lt;=$F15,U$5+6&gt;=$E15),IF(U$5&lt;=$E15+ROUND(($F15-$E15)*$G15,0),2,1),"")</x:f>
      </x:c>
    </x:row>
    <x:row r="16" ht="22" customHeight="1">
      <x:c r="A16" s="46" t="str">
        <x:f>IF('Task List'!A16="","",'Task List'!A16)</x:f>
        <x:v>4.2</x:v>
      </x:c>
      <x:c r="B16" s="71" t="str">
        <x:f>IF('Task List'!C16="","",'Task List'!C16)</x:f>
        <x:v>Build portal navigation and layout</x:v>
      </x:c>
      <x:c r="C16" s="46" t="str">
        <x:f>IF('Task List'!D16="","",'Task List'!D16)</x:f>
        <x:v>Marcus Lee</x:v>
      </x:c>
      <x:c r="D16" s="46" t="str">
        <x:f>IF('Task List'!G16="","",'Task List'!G16)</x:f>
        <x:v>Not Started</x:v>
      </x:c>
      <x:c r="E16" s="61" t="n">
        <x:f>IF('Task List'!H16="","",'Task List'!H16)</x:f>
        <x:v>46296</x:v>
      </x:c>
      <x:c r="F16" s="61" t="n">
        <x:f>IF('Task List'!I16="","",'Task List'!I16)</x:f>
        <x:v>46307</x:v>
      </x:c>
      <x:c r="G16" s="63" t="str">
        <x:f>IF('Task List'!K16="","",'Task List'!K16)</x:f>
      </x:c>
      <x:c r="H16" s="46" t="n">
        <x:f>IF('Task List'!J16="","",'Task List'!J16)</x:f>
        <x:v>12</x:v>
      </x:c>
      <x:c r="I16" s="69" t="str">
        <x:f>IF(AND(I$5&lt;=$F16,I$5+6&gt;=$E16),IF(I$5&lt;=$E16+ROUND(($F16-$E16)*$G16,0),2,1),"")</x:f>
      </x:c>
      <x:c r="J16" s="69" t="str">
        <x:f>IF(AND(J$5&lt;=$F16,J$5+6&gt;=$E16),IF(J$5&lt;=$E16+ROUND(($F16-$E16)*$G16,0),2,1),"")</x:f>
      </x:c>
      <x:c r="K16" s="69" t="str">
        <x:f>IF(AND(K$5&lt;=$F16,K$5+6&gt;=$E16),IF(K$5&lt;=$E16+ROUND(($F16-$E16)*$G16,0),2,1),"")</x:f>
      </x:c>
      <x:c r="L16" s="69" t="str">
        <x:f>IF(AND(L$5&lt;=$F16,L$5+6&gt;=$E16),IF(L$5&lt;=$E16+ROUND(($F16-$E16)*$G16,0),2,1),"")</x:f>
      </x:c>
      <x:c r="M16" s="69" t="str">
        <x:f>IF(AND(M$5&lt;=$F16,M$5+6&gt;=$E16),IF(M$5&lt;=$E16+ROUND(($F16-$E16)*$G16,0),2,1),"")</x:f>
      </x:c>
      <x:c r="N16" s="69" t="n">
        <x:f>IF(AND(N$5&lt;=$F16,N$5+6&gt;=$E16),IF(N$5&lt;=$E16+ROUND(($F16-$E16)*$G16,0),2,1),"")</x:f>
        <x:v>2</x:v>
      </x:c>
      <x:c r="O16" s="69" t="n">
        <x:f>IF(AND(O$5&lt;=$F16,O$5+6&gt;=$E16),IF(O$5&lt;=$E16+ROUND(($F16-$E16)*$G16,0),2,1),"")</x:f>
        <x:v>1</x:v>
      </x:c>
      <x:c r="P16" s="69" t="n">
        <x:f>IF(AND(P$5&lt;=$F16,P$5+6&gt;=$E16),IF(P$5&lt;=$E16+ROUND(($F16-$E16)*$G16,0),2,1),"")</x:f>
        <x:v>1</x:v>
      </x:c>
      <x:c r="Q16" s="69" t="str">
        <x:f>IF(AND(Q$5&lt;=$F16,Q$5+6&gt;=$E16),IF(Q$5&lt;=$E16+ROUND(($F16-$E16)*$G16,0),2,1),"")</x:f>
      </x:c>
      <x:c r="R16" s="69" t="str">
        <x:f>IF(AND(R$5&lt;=$F16,R$5+6&gt;=$E16),IF(R$5&lt;=$E16+ROUND(($F16-$E16)*$G16,0),2,1),"")</x:f>
      </x:c>
      <x:c r="S16" s="69" t="str">
        <x:f>IF(AND(S$5&lt;=$F16,S$5+6&gt;=$E16),IF(S$5&lt;=$E16+ROUND(($F16-$E16)*$G16,0),2,1),"")</x:f>
      </x:c>
      <x:c r="T16" s="69" t="str">
        <x:f>IF(AND(T$5&lt;=$F16,T$5+6&gt;=$E16),IF(T$5&lt;=$E16+ROUND(($F16-$E16)*$G16,0),2,1),"")</x:f>
      </x:c>
      <x:c r="U16" s="69" t="str">
        <x:f>IF(AND(U$5&lt;=$F16,U$5+6&gt;=$E16),IF(U$5&lt;=$E16+ROUND(($F16-$E16)*$G16,0),2,1),"")</x:f>
      </x:c>
    </x:row>
    <x:row r="17" ht="22" customHeight="1">
      <x:c r="A17" s="46" t="str">
        <x:f>IF('Task List'!A17="","",'Task List'!A17)</x:f>
        <x:v>4.3</x:v>
      </x:c>
      <x:c r="B17" s="71" t="str">
        <x:f>IF('Task List'!C17="","",'Task List'!C17)</x:f>
        <x:v>Connect project and invoice data</x:v>
      </x:c>
      <x:c r="C17" s="46" t="str">
        <x:f>IF('Task List'!D17="","",'Task List'!D17)</x:f>
        <x:v>Sofia Patel</x:v>
      </x:c>
      <x:c r="D17" s="46" t="str">
        <x:f>IF('Task List'!G17="","",'Task List'!G17)</x:f>
        <x:v>Not Started</x:v>
      </x:c>
      <x:c r="E17" s="61" t="n">
        <x:f>IF('Task List'!H17="","",'Task List'!H17)</x:f>
        <x:v>46300</x:v>
      </x:c>
      <x:c r="F17" s="61" t="n">
        <x:f>IF('Task List'!I17="","",'Task List'!I17)</x:f>
        <x:v>46311</x:v>
      </x:c>
      <x:c r="G17" s="63" t="str">
        <x:f>IF('Task List'!K17="","",'Task List'!K17)</x:f>
      </x:c>
      <x:c r="H17" s="46" t="n">
        <x:f>IF('Task List'!J17="","",'Task List'!J17)</x:f>
        <x:v>12</x:v>
      </x:c>
      <x:c r="I17" s="69" t="str">
        <x:f>IF(AND(I$5&lt;=$F17,I$5+6&gt;=$E17),IF(I$5&lt;=$E17+ROUND(($F17-$E17)*$G17,0),2,1),"")</x:f>
      </x:c>
      <x:c r="J17" s="69" t="str">
        <x:f>IF(AND(J$5&lt;=$F17,J$5+6&gt;=$E17),IF(J$5&lt;=$E17+ROUND(($F17-$E17)*$G17,0),2,1),"")</x:f>
      </x:c>
      <x:c r="K17" s="69" t="str">
        <x:f>IF(AND(K$5&lt;=$F17,K$5+6&gt;=$E17),IF(K$5&lt;=$E17+ROUND(($F17-$E17)*$G17,0),2,1),"")</x:f>
      </x:c>
      <x:c r="L17" s="69" t="str">
        <x:f>IF(AND(L$5&lt;=$F17,L$5+6&gt;=$E17),IF(L$5&lt;=$E17+ROUND(($F17-$E17)*$G17,0),2,1),"")</x:f>
      </x:c>
      <x:c r="M17" s="69" t="str">
        <x:f>IF(AND(M$5&lt;=$F17,M$5+6&gt;=$E17),IF(M$5&lt;=$E17+ROUND(($F17-$E17)*$G17,0),2,1),"")</x:f>
      </x:c>
      <x:c r="N17" s="69" t="str">
        <x:f>IF(AND(N$5&lt;=$F17,N$5+6&gt;=$E17),IF(N$5&lt;=$E17+ROUND(($F17-$E17)*$G17,0),2,1),"")</x:f>
      </x:c>
      <x:c r="O17" s="69" t="n">
        <x:f>IF(AND(O$5&lt;=$F17,O$5+6&gt;=$E17),IF(O$5&lt;=$E17+ROUND(($F17-$E17)*$G17,0),2,1),"")</x:f>
        <x:v>2</x:v>
      </x:c>
      <x:c r="P17" s="69" t="n">
        <x:f>IF(AND(P$5&lt;=$F17,P$5+6&gt;=$E17),IF(P$5&lt;=$E17+ROUND(($F17-$E17)*$G17,0),2,1),"")</x:f>
        <x:v>1</x:v>
      </x:c>
      <x:c r="Q17" s="69" t="str">
        <x:f>IF(AND(Q$5&lt;=$F17,Q$5+6&gt;=$E17),IF(Q$5&lt;=$E17+ROUND(($F17-$E17)*$G17,0),2,1),"")</x:f>
      </x:c>
      <x:c r="R17" s="69" t="str">
        <x:f>IF(AND(R$5&lt;=$F17,R$5+6&gt;=$E17),IF(R$5&lt;=$E17+ROUND(($F17-$E17)*$G17,0),2,1),"")</x:f>
      </x:c>
      <x:c r="S17" s="69" t="str">
        <x:f>IF(AND(S$5&lt;=$F17,S$5+6&gt;=$E17),IF(S$5&lt;=$E17+ROUND(($F17-$E17)*$G17,0),2,1),"")</x:f>
      </x:c>
      <x:c r="T17" s="69" t="str">
        <x:f>IF(AND(T$5&lt;=$F17,T$5+6&gt;=$E17),IF(T$5&lt;=$E17+ROUND(($F17-$E17)*$G17,0),2,1),"")</x:f>
      </x:c>
      <x:c r="U17" s="69" t="str">
        <x:f>IF(AND(U$5&lt;=$F17,U$5+6&gt;=$E17),IF(U$5&lt;=$E17+ROUND(($F17-$E17)*$G17,0),2,1),"")</x:f>
      </x:c>
    </x:row>
    <x:row r="18" ht="22" customHeight="1">
      <x:c r="A18" s="46" t="str">
        <x:f>IF('Task List'!A18="","",'Task List'!A18)</x:f>
        <x:v>4.4</x:v>
      </x:c>
      <x:c r="B18" s="71" t="str">
        <x:f>IF('Task List'!C18="","",'Task List'!C18)</x:f>
        <x:v>Build account activity views</x:v>
      </x:c>
      <x:c r="C18" s="46" t="str">
        <x:f>IF('Task List'!D18="","",'Task List'!D18)</x:f>
        <x:v>Marcus Lee</x:v>
      </x:c>
      <x:c r="D18" s="46" t="str">
        <x:f>IF('Task List'!G18="","",'Task List'!G18)</x:f>
        <x:v>Not Started</x:v>
      </x:c>
      <x:c r="E18" s="61" t="n">
        <x:f>IF('Task List'!H18="","",'Task List'!H18)</x:f>
        <x:v>46307</x:v>
      </x:c>
      <x:c r="F18" s="61" t="n">
        <x:f>IF('Task List'!I18="","",'Task List'!I18)</x:f>
        <x:v>46316</x:v>
      </x:c>
      <x:c r="G18" s="63" t="str">
        <x:f>IF('Task List'!K18="","",'Task List'!K18)</x:f>
      </x:c>
      <x:c r="H18" s="46" t="n">
        <x:f>IF('Task List'!J18="","",'Task List'!J18)</x:f>
        <x:v>10</x:v>
      </x:c>
      <x:c r="I18" s="69" t="str">
        <x:f>IF(AND(I$5&lt;=$F18,I$5+6&gt;=$E18),IF(I$5&lt;=$E18+ROUND(($F18-$E18)*$G18,0),2,1),"")</x:f>
      </x:c>
      <x:c r="J18" s="69" t="str">
        <x:f>IF(AND(J$5&lt;=$F18,J$5+6&gt;=$E18),IF(J$5&lt;=$E18+ROUND(($F18-$E18)*$G18,0),2,1),"")</x:f>
      </x:c>
      <x:c r="K18" s="69" t="str">
        <x:f>IF(AND(K$5&lt;=$F18,K$5+6&gt;=$E18),IF(K$5&lt;=$E18+ROUND(($F18-$E18)*$G18,0),2,1),"")</x:f>
      </x:c>
      <x:c r="L18" s="69" t="str">
        <x:f>IF(AND(L$5&lt;=$F18,L$5+6&gt;=$E18),IF(L$5&lt;=$E18+ROUND(($F18-$E18)*$G18,0),2,1),"")</x:f>
      </x:c>
      <x:c r="M18" s="69" t="str">
        <x:f>IF(AND(M$5&lt;=$F18,M$5+6&gt;=$E18),IF(M$5&lt;=$E18+ROUND(($F18-$E18)*$G18,0),2,1),"")</x:f>
      </x:c>
      <x:c r="N18" s="69" t="str">
        <x:f>IF(AND(N$5&lt;=$F18,N$5+6&gt;=$E18),IF(N$5&lt;=$E18+ROUND(($F18-$E18)*$G18,0),2,1),"")</x:f>
      </x:c>
      <x:c r="O18" s="69" t="str">
        <x:f>IF(AND(O$5&lt;=$F18,O$5+6&gt;=$E18),IF(O$5&lt;=$E18+ROUND(($F18-$E18)*$G18,0),2,1),"")</x:f>
      </x:c>
      <x:c r="P18" s="69" t="n">
        <x:f>IF(AND(P$5&lt;=$F18,P$5+6&gt;=$E18),IF(P$5&lt;=$E18+ROUND(($F18-$E18)*$G18,0),2,1),"")</x:f>
        <x:v>2</x:v>
      </x:c>
      <x:c r="Q18" s="69" t="n">
        <x:f>IF(AND(Q$5&lt;=$F18,Q$5+6&gt;=$E18),IF(Q$5&lt;=$E18+ROUND(($F18-$E18)*$G18,0),2,1),"")</x:f>
        <x:v>1</x:v>
      </x:c>
      <x:c r="R18" s="69" t="str">
        <x:f>IF(AND(R$5&lt;=$F18,R$5+6&gt;=$E18),IF(R$5&lt;=$E18+ROUND(($F18-$E18)*$G18,0),2,1),"")</x:f>
      </x:c>
      <x:c r="S18" s="69" t="str">
        <x:f>IF(AND(S$5&lt;=$F18,S$5+6&gt;=$E18),IF(S$5&lt;=$E18+ROUND(($F18-$E18)*$G18,0),2,1),"")</x:f>
      </x:c>
      <x:c r="T18" s="69" t="str">
        <x:f>IF(AND(T$5&lt;=$F18,T$5+6&gt;=$E18),IF(T$5&lt;=$E18+ROUND(($F18-$E18)*$G18,0),2,1),"")</x:f>
      </x:c>
      <x:c r="U18" s="69" t="str">
        <x:f>IF(AND(U$5&lt;=$F18,U$5+6&gt;=$E18),IF(U$5&lt;=$E18+ROUND(($F18-$E18)*$G18,0),2,1),"")</x:f>
      </x:c>
    </x:row>
    <x:row r="19" ht="22" customHeight="1">
      <x:c r="A19" s="46" t="str">
        <x:f>IF('Task List'!A19="","",'Task List'!A19)</x:f>
        <x:v>5.1</x:v>
      </x:c>
      <x:c r="B19" s="71" t="str">
        <x:f>IF('Task List'!C19="","",'Task List'!C19)</x:f>
        <x:v>Write portal help content</x:v>
      </x:c>
      <x:c r="C19" s="46" t="str">
        <x:f>IF('Task List'!D19="","",'Task List'!D19)</x:f>
        <x:v>Emily Chen</x:v>
      </x:c>
      <x:c r="D19" s="46" t="str">
        <x:f>IF('Task List'!G19="","",'Task List'!G19)</x:f>
        <x:v>Not Started</x:v>
      </x:c>
      <x:c r="E19" s="61" t="n">
        <x:f>IF('Task List'!H19="","",'Task List'!H19)</x:f>
        <x:v>46300</x:v>
      </x:c>
      <x:c r="F19" s="61" t="n">
        <x:f>IF('Task List'!I19="","",'Task List'!I19)</x:f>
        <x:v>46311</x:v>
      </x:c>
      <x:c r="G19" s="63" t="str">
        <x:f>IF('Task List'!K19="","",'Task List'!K19)</x:f>
      </x:c>
      <x:c r="H19" s="46" t="n">
        <x:f>IF('Task List'!J19="","",'Task List'!J19)</x:f>
        <x:v>12</x:v>
      </x:c>
      <x:c r="I19" s="69" t="str">
        <x:f>IF(AND(I$5&lt;=$F19,I$5+6&gt;=$E19),IF(I$5&lt;=$E19+ROUND(($F19-$E19)*$G19,0),2,1),"")</x:f>
      </x:c>
      <x:c r="J19" s="69" t="str">
        <x:f>IF(AND(J$5&lt;=$F19,J$5+6&gt;=$E19),IF(J$5&lt;=$E19+ROUND(($F19-$E19)*$G19,0),2,1),"")</x:f>
      </x:c>
      <x:c r="K19" s="69" t="str">
        <x:f>IF(AND(K$5&lt;=$F19,K$5+6&gt;=$E19),IF(K$5&lt;=$E19+ROUND(($F19-$E19)*$G19,0),2,1),"")</x:f>
      </x:c>
      <x:c r="L19" s="69" t="str">
        <x:f>IF(AND(L$5&lt;=$F19,L$5+6&gt;=$E19),IF(L$5&lt;=$E19+ROUND(($F19-$E19)*$G19,0),2,1),"")</x:f>
      </x:c>
      <x:c r="M19" s="69" t="str">
        <x:f>IF(AND(M$5&lt;=$F19,M$5+6&gt;=$E19),IF(M$5&lt;=$E19+ROUND(($F19-$E19)*$G19,0),2,1),"")</x:f>
      </x:c>
      <x:c r="N19" s="69" t="str">
        <x:f>IF(AND(N$5&lt;=$F19,N$5+6&gt;=$E19),IF(N$5&lt;=$E19+ROUND(($F19-$E19)*$G19,0),2,1),"")</x:f>
      </x:c>
      <x:c r="O19" s="69" t="n">
        <x:f>IF(AND(O$5&lt;=$F19,O$5+6&gt;=$E19),IF(O$5&lt;=$E19+ROUND(($F19-$E19)*$G19,0),2,1),"")</x:f>
        <x:v>2</x:v>
      </x:c>
      <x:c r="P19" s="69" t="n">
        <x:f>IF(AND(P$5&lt;=$F19,P$5+6&gt;=$E19),IF(P$5&lt;=$E19+ROUND(($F19-$E19)*$G19,0),2,1),"")</x:f>
        <x:v>1</x:v>
      </x:c>
      <x:c r="Q19" s="69" t="str">
        <x:f>IF(AND(Q$5&lt;=$F19,Q$5+6&gt;=$E19),IF(Q$5&lt;=$E19+ROUND(($F19-$E19)*$G19,0),2,1),"")</x:f>
      </x:c>
      <x:c r="R19" s="69" t="str">
        <x:f>IF(AND(R$5&lt;=$F19,R$5+6&gt;=$E19),IF(R$5&lt;=$E19+ROUND(($F19-$E19)*$G19,0),2,1),"")</x:f>
      </x:c>
      <x:c r="S19" s="69" t="str">
        <x:f>IF(AND(S$5&lt;=$F19,S$5+6&gt;=$E19),IF(S$5&lt;=$E19+ROUND(($F19-$E19)*$G19,0),2,1),"")</x:f>
      </x:c>
      <x:c r="T19" s="69" t="str">
        <x:f>IF(AND(T$5&lt;=$F19,T$5+6&gt;=$E19),IF(T$5&lt;=$E19+ROUND(($F19-$E19)*$G19,0),2,1),"")</x:f>
      </x:c>
      <x:c r="U19" s="69" t="str">
        <x:f>IF(AND(U$5&lt;=$F19,U$5+6&gt;=$E19),IF(U$5&lt;=$E19+ROUND(($F19-$E19)*$G19,0),2,1),"")</x:f>
      </x:c>
    </x:row>
    <x:row r="20" ht="22" customHeight="1">
      <x:c r="A20" s="46" t="str">
        <x:f>IF('Task List'!A20="","",'Task List'!A20)</x:f>
        <x:v>5.2</x:v>
      </x:c>
      <x:c r="B20" s="71" t="str">
        <x:f>IF('Task List'!C20="","",'Task List'!C20)</x:f>
        <x:v>Prepare launch communications</x:v>
      </x:c>
      <x:c r="C20" s="46" t="str">
        <x:f>IF('Task List'!D20="","",'Task List'!D20)</x:f>
        <x:v>Omar Hassan</x:v>
      </x:c>
      <x:c r="D20" s="46" t="str">
        <x:f>IF('Task List'!G20="","",'Task List'!G20)</x:f>
        <x:v>Not Started</x:v>
      </x:c>
      <x:c r="E20" s="61" t="n">
        <x:f>IF('Task List'!H20="","",'Task List'!H20)</x:f>
        <x:v>46314</x:v>
      </x:c>
      <x:c r="F20" s="61" t="n">
        <x:f>IF('Task List'!I20="","",'Task List'!I20)</x:f>
        <x:v>46323</x:v>
      </x:c>
      <x:c r="G20" s="63" t="str">
        <x:f>IF('Task List'!K20="","",'Task List'!K20)</x:f>
      </x:c>
      <x:c r="H20" s="46" t="n">
        <x:f>IF('Task List'!J20="","",'Task List'!J20)</x:f>
        <x:v>10</x:v>
      </x:c>
      <x:c r="I20" s="69" t="str">
        <x:f>IF(AND(I$5&lt;=$F20,I$5+6&gt;=$E20),IF(I$5&lt;=$E20+ROUND(($F20-$E20)*$G20,0),2,1),"")</x:f>
      </x:c>
      <x:c r="J20" s="69" t="str">
        <x:f>IF(AND(J$5&lt;=$F20,J$5+6&gt;=$E20),IF(J$5&lt;=$E20+ROUND(($F20-$E20)*$G20,0),2,1),"")</x:f>
      </x:c>
      <x:c r="K20" s="69" t="str">
        <x:f>IF(AND(K$5&lt;=$F20,K$5+6&gt;=$E20),IF(K$5&lt;=$E20+ROUND(($F20-$E20)*$G20,0),2,1),"")</x:f>
      </x:c>
      <x:c r="L20" s="69" t="str">
        <x:f>IF(AND(L$5&lt;=$F20,L$5+6&gt;=$E20),IF(L$5&lt;=$E20+ROUND(($F20-$E20)*$G20,0),2,1),"")</x:f>
      </x:c>
      <x:c r="M20" s="69" t="str">
        <x:f>IF(AND(M$5&lt;=$F20,M$5+6&gt;=$E20),IF(M$5&lt;=$E20+ROUND(($F20-$E20)*$G20,0),2,1),"")</x:f>
      </x:c>
      <x:c r="N20" s="69" t="str">
        <x:f>IF(AND(N$5&lt;=$F20,N$5+6&gt;=$E20),IF(N$5&lt;=$E20+ROUND(($F20-$E20)*$G20,0),2,1),"")</x:f>
      </x:c>
      <x:c r="O20" s="69" t="str">
        <x:f>IF(AND(O$5&lt;=$F20,O$5+6&gt;=$E20),IF(O$5&lt;=$E20+ROUND(($F20-$E20)*$G20,0),2,1),"")</x:f>
      </x:c>
      <x:c r="P20" s="69" t="str">
        <x:f>IF(AND(P$5&lt;=$F20,P$5+6&gt;=$E20),IF(P$5&lt;=$E20+ROUND(($F20-$E20)*$G20,0),2,1),"")</x:f>
      </x:c>
      <x:c r="Q20" s="69" t="n">
        <x:f>IF(AND(Q$5&lt;=$F20,Q$5+6&gt;=$E20),IF(Q$5&lt;=$E20+ROUND(($F20-$E20)*$G20,0),2,1),"")</x:f>
        <x:v>2</x:v>
      </x:c>
      <x:c r="R20" s="69" t="n">
        <x:f>IF(AND(R$5&lt;=$F20,R$5+6&gt;=$E20),IF(R$5&lt;=$E20+ROUND(($F20-$E20)*$G20,0),2,1),"")</x:f>
        <x:v>1</x:v>
      </x:c>
      <x:c r="S20" s="69" t="str">
        <x:f>IF(AND(S$5&lt;=$F20,S$5+6&gt;=$E20),IF(S$5&lt;=$E20+ROUND(($F20-$E20)*$G20,0),2,1),"")</x:f>
      </x:c>
      <x:c r="T20" s="69" t="str">
        <x:f>IF(AND(T$5&lt;=$F20,T$5+6&gt;=$E20),IF(T$5&lt;=$E20+ROUND(($F20-$E20)*$G20,0),2,1),"")</x:f>
      </x:c>
      <x:c r="U20" s="69" t="str">
        <x:f>IF(AND(U$5&lt;=$F20,U$5+6&gt;=$E20),IF(U$5&lt;=$E20+ROUND(($F20-$E20)*$G20,0),2,1),"")</x:f>
      </x:c>
    </x:row>
    <x:row r="21" ht="22" customHeight="1">
      <x:c r="A21" s="46" t="str">
        <x:f>IF('Task List'!A21="","",'Task List'!A21)</x:f>
        <x:v>6.1</x:v>
      </x:c>
      <x:c r="B21" s="71" t="str">
        <x:f>IF('Task List'!C21="","",'Task List'!C21)</x:f>
        <x:v>Run functional and integration testing</x:v>
      </x:c>
      <x:c r="C21" s="46" t="str">
        <x:f>IF('Task List'!D21="","",'Task List'!D21)</x:f>
        <x:v>Nina Garcia</x:v>
      </x:c>
      <x:c r="D21" s="46" t="str">
        <x:f>IF('Task List'!G21="","",'Task List'!G21)</x:f>
        <x:v>Not Started</x:v>
      </x:c>
      <x:c r="E21" s="61" t="n">
        <x:f>IF('Task List'!H21="","",'Task List'!H21)</x:f>
        <x:v>46314</x:v>
      </x:c>
      <x:c r="F21" s="61" t="n">
        <x:f>IF('Task List'!I21="","",'Task List'!I21)</x:f>
        <x:v>46323</x:v>
      </x:c>
      <x:c r="G21" s="63" t="str">
        <x:f>IF('Task List'!K21="","",'Task List'!K21)</x:f>
      </x:c>
      <x:c r="H21" s="46" t="n">
        <x:f>IF('Task List'!J21="","",'Task List'!J21)</x:f>
        <x:v>10</x:v>
      </x:c>
      <x:c r="I21" s="69" t="str">
        <x:f>IF(AND(I$5&lt;=$F21,I$5+6&gt;=$E21),IF(I$5&lt;=$E21+ROUND(($F21-$E21)*$G21,0),2,1),"")</x:f>
      </x:c>
      <x:c r="J21" s="69" t="str">
        <x:f>IF(AND(J$5&lt;=$F21,J$5+6&gt;=$E21),IF(J$5&lt;=$E21+ROUND(($F21-$E21)*$G21,0),2,1),"")</x:f>
      </x:c>
      <x:c r="K21" s="69" t="str">
        <x:f>IF(AND(K$5&lt;=$F21,K$5+6&gt;=$E21),IF(K$5&lt;=$E21+ROUND(($F21-$E21)*$G21,0),2,1),"")</x:f>
      </x:c>
      <x:c r="L21" s="69" t="str">
        <x:f>IF(AND(L$5&lt;=$F21,L$5+6&gt;=$E21),IF(L$5&lt;=$E21+ROUND(($F21-$E21)*$G21,0),2,1),"")</x:f>
      </x:c>
      <x:c r="M21" s="69" t="str">
        <x:f>IF(AND(M$5&lt;=$F21,M$5+6&gt;=$E21),IF(M$5&lt;=$E21+ROUND(($F21-$E21)*$G21,0),2,1),"")</x:f>
      </x:c>
      <x:c r="N21" s="69" t="str">
        <x:f>IF(AND(N$5&lt;=$F21,N$5+6&gt;=$E21),IF(N$5&lt;=$E21+ROUND(($F21-$E21)*$G21,0),2,1),"")</x:f>
      </x:c>
      <x:c r="O21" s="69" t="str">
        <x:f>IF(AND(O$5&lt;=$F21,O$5+6&gt;=$E21),IF(O$5&lt;=$E21+ROUND(($F21-$E21)*$G21,0),2,1),"")</x:f>
      </x:c>
      <x:c r="P21" s="69" t="str">
        <x:f>IF(AND(P$5&lt;=$F21,P$5+6&gt;=$E21),IF(P$5&lt;=$E21+ROUND(($F21-$E21)*$G21,0),2,1),"")</x:f>
      </x:c>
      <x:c r="Q21" s="69" t="n">
        <x:f>IF(AND(Q$5&lt;=$F21,Q$5+6&gt;=$E21),IF(Q$5&lt;=$E21+ROUND(($F21-$E21)*$G21,0),2,1),"")</x:f>
        <x:v>2</x:v>
      </x:c>
      <x:c r="R21" s="69" t="n">
        <x:f>IF(AND(R$5&lt;=$F21,R$5+6&gt;=$E21),IF(R$5&lt;=$E21+ROUND(($F21-$E21)*$G21,0),2,1),"")</x:f>
        <x:v>1</x:v>
      </x:c>
      <x:c r="S21" s="69" t="str">
        <x:f>IF(AND(S$5&lt;=$F21,S$5+6&gt;=$E21),IF(S$5&lt;=$E21+ROUND(($F21-$E21)*$G21,0),2,1),"")</x:f>
      </x:c>
      <x:c r="T21" s="69" t="str">
        <x:f>IF(AND(T$5&lt;=$F21,T$5+6&gt;=$E21),IF(T$5&lt;=$E21+ROUND(($F21-$E21)*$G21,0),2,1),"")</x:f>
      </x:c>
      <x:c r="U21" s="69" t="str">
        <x:f>IF(AND(U$5&lt;=$F21,U$5+6&gt;=$E21),IF(U$5&lt;=$E21+ROUND(($F21-$E21)*$G21,0),2,1),"")</x:f>
      </x:c>
    </x:row>
    <x:row r="22" ht="22" customHeight="1">
      <x:c r="A22" s="46" t="str">
        <x:f>IF('Task List'!A22="","",'Task List'!A22)</x:f>
        <x:v>6.2</x:v>
      </x:c>
      <x:c r="B22" s="71" t="str">
        <x:f>IF('Task List'!C22="","",'Task List'!C22)</x:f>
        <x:v>Complete user acceptance testing</x:v>
      </x:c>
      <x:c r="C22" s="46" t="str">
        <x:f>IF('Task List'!D22="","",'Task List'!D22)</x:f>
        <x:v>James Wilson</x:v>
      </x:c>
      <x:c r="D22" s="46" t="str">
        <x:f>IF('Task List'!G22="","",'Task List'!G22)</x:f>
        <x:v>Not Started</x:v>
      </x:c>
      <x:c r="E22" s="61" t="n">
        <x:f>IF('Task List'!H22="","",'Task List'!H22)</x:f>
        <x:v>46324</x:v>
      </x:c>
      <x:c r="F22" s="61" t="n">
        <x:f>IF('Task List'!I22="","",'Task List'!I22)</x:f>
        <x:v>46331</x:v>
      </x:c>
      <x:c r="G22" s="63" t="str">
        <x:f>IF('Task List'!K22="","",'Task List'!K22)</x:f>
      </x:c>
      <x:c r="H22" s="46" t="n">
        <x:f>IF('Task List'!J22="","",'Task List'!J22)</x:f>
        <x:v>8</x:v>
      </x:c>
      <x:c r="I22" s="69" t="str">
        <x:f>IF(AND(I$5&lt;=$F22,I$5+6&gt;=$E22),IF(I$5&lt;=$E22+ROUND(($F22-$E22)*$G22,0),2,1),"")</x:f>
      </x:c>
      <x:c r="J22" s="69" t="str">
        <x:f>IF(AND(J$5&lt;=$F22,J$5+6&gt;=$E22),IF(J$5&lt;=$E22+ROUND(($F22-$E22)*$G22,0),2,1),"")</x:f>
      </x:c>
      <x:c r="K22" s="69" t="str">
        <x:f>IF(AND(K$5&lt;=$F22,K$5+6&gt;=$E22),IF(K$5&lt;=$E22+ROUND(($F22-$E22)*$G22,0),2,1),"")</x:f>
      </x:c>
      <x:c r="L22" s="69" t="str">
        <x:f>IF(AND(L$5&lt;=$F22,L$5+6&gt;=$E22),IF(L$5&lt;=$E22+ROUND(($F22-$E22)*$G22,0),2,1),"")</x:f>
      </x:c>
      <x:c r="M22" s="69" t="str">
        <x:f>IF(AND(M$5&lt;=$F22,M$5+6&gt;=$E22),IF(M$5&lt;=$E22+ROUND(($F22-$E22)*$G22,0),2,1),"")</x:f>
      </x:c>
      <x:c r="N22" s="69" t="str">
        <x:f>IF(AND(N$5&lt;=$F22,N$5+6&gt;=$E22),IF(N$5&lt;=$E22+ROUND(($F22-$E22)*$G22,0),2,1),"")</x:f>
      </x:c>
      <x:c r="O22" s="69" t="str">
        <x:f>IF(AND(O$5&lt;=$F22,O$5+6&gt;=$E22),IF(O$5&lt;=$E22+ROUND(($F22-$E22)*$G22,0),2,1),"")</x:f>
      </x:c>
      <x:c r="P22" s="69" t="str">
        <x:f>IF(AND(P$5&lt;=$F22,P$5+6&gt;=$E22),IF(P$5&lt;=$E22+ROUND(($F22-$E22)*$G22,0),2,1),"")</x:f>
      </x:c>
      <x:c r="Q22" s="69" t="str">
        <x:f>IF(AND(Q$5&lt;=$F22,Q$5+6&gt;=$E22),IF(Q$5&lt;=$E22+ROUND(($F22-$E22)*$G22,0),2,1),"")</x:f>
      </x:c>
      <x:c r="R22" s="69" t="n">
        <x:f>IF(AND(R$5&lt;=$F22,R$5+6&gt;=$E22),IF(R$5&lt;=$E22+ROUND(($F22-$E22)*$G22,0),2,1),"")</x:f>
        <x:v>2</x:v>
      </x:c>
      <x:c r="S22" s="69" t="n">
        <x:f>IF(AND(S$5&lt;=$F22,S$5+6&gt;=$E22),IF(S$5&lt;=$E22+ROUND(($F22-$E22)*$G22,0),2,1),"")</x:f>
        <x:v>1</x:v>
      </x:c>
      <x:c r="T22" s="69" t="str">
        <x:f>IF(AND(T$5&lt;=$F22,T$5+6&gt;=$E22),IF(T$5&lt;=$E22+ROUND(($F22-$E22)*$G22,0),2,1),"")</x:f>
      </x:c>
      <x:c r="U22" s="69" t="str">
        <x:f>IF(AND(U$5&lt;=$F22,U$5+6&gt;=$E22),IF(U$5&lt;=$E22+ROUND(($F22-$E22)*$G22,0),2,1),"")</x:f>
      </x:c>
    </x:row>
    <x:row r="23" ht="22" customHeight="1">
      <x:c r="A23" s="46" t="str">
        <x:f>IF('Task List'!A23="","",'Task List'!A23)</x:f>
        <x:v>6.3</x:v>
      </x:c>
      <x:c r="B23" s="71" t="str">
        <x:f>IF('Task List'!C23="","",'Task List'!C23)</x:f>
        <x:v>Resolve critical defects</x:v>
      </x:c>
      <x:c r="C23" s="46" t="str">
        <x:f>IF('Task List'!D23="","",'Task List'!D23)</x:f>
        <x:v>Marcus Lee</x:v>
      </x:c>
      <x:c r="D23" s="46" t="str">
        <x:f>IF('Task List'!G23="","",'Task List'!G23)</x:f>
        <x:v>Not Started</x:v>
      </x:c>
      <x:c r="E23" s="61" t="n">
        <x:f>IF('Task List'!H23="","",'Task List'!H23)</x:f>
        <x:v>46328</x:v>
      </x:c>
      <x:c r="F23" s="61" t="n">
        <x:f>IF('Task List'!I23="","",'Task List'!I23)</x:f>
        <x:v>46335</x:v>
      </x:c>
      <x:c r="G23" s="63" t="str">
        <x:f>IF('Task List'!K23="","",'Task List'!K23)</x:f>
      </x:c>
      <x:c r="H23" s="46" t="n">
        <x:f>IF('Task List'!J23="","",'Task List'!J23)</x:f>
        <x:v>8</x:v>
      </x:c>
      <x:c r="I23" s="69" t="str">
        <x:f>IF(AND(I$5&lt;=$F23,I$5+6&gt;=$E23),IF(I$5&lt;=$E23+ROUND(($F23-$E23)*$G23,0),2,1),"")</x:f>
      </x:c>
      <x:c r="J23" s="69" t="str">
        <x:f>IF(AND(J$5&lt;=$F23,J$5+6&gt;=$E23),IF(J$5&lt;=$E23+ROUND(($F23-$E23)*$G23,0),2,1),"")</x:f>
      </x:c>
      <x:c r="K23" s="69" t="str">
        <x:f>IF(AND(K$5&lt;=$F23,K$5+6&gt;=$E23),IF(K$5&lt;=$E23+ROUND(($F23-$E23)*$G23,0),2,1),"")</x:f>
      </x:c>
      <x:c r="L23" s="69" t="str">
        <x:f>IF(AND(L$5&lt;=$F23,L$5+6&gt;=$E23),IF(L$5&lt;=$E23+ROUND(($F23-$E23)*$G23,0),2,1),"")</x:f>
      </x:c>
      <x:c r="M23" s="69" t="str">
        <x:f>IF(AND(M$5&lt;=$F23,M$5+6&gt;=$E23),IF(M$5&lt;=$E23+ROUND(($F23-$E23)*$G23,0),2,1),"")</x:f>
      </x:c>
      <x:c r="N23" s="69" t="str">
        <x:f>IF(AND(N$5&lt;=$F23,N$5+6&gt;=$E23),IF(N$5&lt;=$E23+ROUND(($F23-$E23)*$G23,0),2,1),"")</x:f>
      </x:c>
      <x:c r="O23" s="69" t="str">
        <x:f>IF(AND(O$5&lt;=$F23,O$5+6&gt;=$E23),IF(O$5&lt;=$E23+ROUND(($F23-$E23)*$G23,0),2,1),"")</x:f>
      </x:c>
      <x:c r="P23" s="69" t="str">
        <x:f>IF(AND(P$5&lt;=$F23,P$5+6&gt;=$E23),IF(P$5&lt;=$E23+ROUND(($F23-$E23)*$G23,0),2,1),"")</x:f>
      </x:c>
      <x:c r="Q23" s="69" t="str">
        <x:f>IF(AND(Q$5&lt;=$F23,Q$5+6&gt;=$E23),IF(Q$5&lt;=$E23+ROUND(($F23-$E23)*$G23,0),2,1),"")</x:f>
      </x:c>
      <x:c r="R23" s="69" t="str">
        <x:f>IF(AND(R$5&lt;=$F23,R$5+6&gt;=$E23),IF(R$5&lt;=$E23+ROUND(($F23-$E23)*$G23,0),2,1),"")</x:f>
      </x:c>
      <x:c r="S23" s="69" t="n">
        <x:f>IF(AND(S$5&lt;=$F23,S$5+6&gt;=$E23),IF(S$5&lt;=$E23+ROUND(($F23-$E23)*$G23,0),2,1),"")</x:f>
        <x:v>2</x:v>
      </x:c>
      <x:c r="T23" s="69" t="n">
        <x:f>IF(AND(T$5&lt;=$F23,T$5+6&gt;=$E23),IF(T$5&lt;=$E23+ROUND(($F23-$E23)*$G23,0),2,1),"")</x:f>
        <x:v>1</x:v>
      </x:c>
      <x:c r="U23" s="69" t="str">
        <x:f>IF(AND(U$5&lt;=$F23,U$5+6&gt;=$E23),IF(U$5&lt;=$E23+ROUND(($F23-$E23)*$G23,0),2,1),"")</x:f>
      </x:c>
    </x:row>
    <x:row r="24" ht="22" customHeight="1">
      <x:c r="A24" s="46" t="str">
        <x:f>IF('Task List'!A24="","",'Task List'!A24)</x:f>
        <x:v>7.1</x:v>
      </x:c>
      <x:c r="B24" s="71" t="str">
        <x:f>IF('Task List'!C24="","",'Task List'!C24)</x:f>
        <x:v>Deploy customer portal</x:v>
      </x:c>
      <x:c r="C24" s="46" t="str">
        <x:f>IF('Task List'!D24="","",'Task List'!D24)</x:f>
        <x:v>Sofia Patel</x:v>
      </x:c>
      <x:c r="D24" s="46" t="str">
        <x:f>IF('Task List'!G24="","",'Task List'!G24)</x:f>
        <x:v>Not Started</x:v>
      </x:c>
      <x:c r="E24" s="61" t="n">
        <x:f>IF('Task List'!H24="","",'Task List'!H24)</x:f>
        <x:v>46336</x:v>
      </x:c>
      <x:c r="F24" s="61" t="n">
        <x:f>IF('Task List'!I24="","",'Task List'!I24)</x:f>
        <x:v>46338</x:v>
      </x:c>
      <x:c r="G24" s="63" t="str">
        <x:f>IF('Task List'!K24="","",'Task List'!K24)</x:f>
      </x:c>
      <x:c r="H24" s="46" t="n">
        <x:f>IF('Task List'!J24="","",'Task List'!J24)</x:f>
        <x:v>3</x:v>
      </x:c>
      <x:c r="I24" s="69" t="str">
        <x:f>IF(AND(I$5&lt;=$F24,I$5+6&gt;=$E24),IF(I$5&lt;=$E24+ROUND(($F24-$E24)*$G24,0),2,1),"")</x:f>
      </x:c>
      <x:c r="J24" s="69" t="str">
        <x:f>IF(AND(J$5&lt;=$F24,J$5+6&gt;=$E24),IF(J$5&lt;=$E24+ROUND(($F24-$E24)*$G24,0),2,1),"")</x:f>
      </x:c>
      <x:c r="K24" s="69" t="str">
        <x:f>IF(AND(K$5&lt;=$F24,K$5+6&gt;=$E24),IF(K$5&lt;=$E24+ROUND(($F24-$E24)*$G24,0),2,1),"")</x:f>
      </x:c>
      <x:c r="L24" s="69" t="str">
        <x:f>IF(AND(L$5&lt;=$F24,L$5+6&gt;=$E24),IF(L$5&lt;=$E24+ROUND(($F24-$E24)*$G24,0),2,1),"")</x:f>
      </x:c>
      <x:c r="M24" s="69" t="str">
        <x:f>IF(AND(M$5&lt;=$F24,M$5+6&gt;=$E24),IF(M$5&lt;=$E24+ROUND(($F24-$E24)*$G24,0),2,1),"")</x:f>
      </x:c>
      <x:c r="N24" s="69" t="str">
        <x:f>IF(AND(N$5&lt;=$F24,N$5+6&gt;=$E24),IF(N$5&lt;=$E24+ROUND(($F24-$E24)*$G24,0),2,1),"")</x:f>
      </x:c>
      <x:c r="O24" s="69" t="str">
        <x:f>IF(AND(O$5&lt;=$F24,O$5+6&gt;=$E24),IF(O$5&lt;=$E24+ROUND(($F24-$E24)*$G24,0),2,1),"")</x:f>
      </x:c>
      <x:c r="P24" s="69" t="str">
        <x:f>IF(AND(P$5&lt;=$F24,P$5+6&gt;=$E24),IF(P$5&lt;=$E24+ROUND(($F24-$E24)*$G24,0),2,1),"")</x:f>
      </x:c>
      <x:c r="Q24" s="69" t="str">
        <x:f>IF(AND(Q$5&lt;=$F24,Q$5+6&gt;=$E24),IF(Q$5&lt;=$E24+ROUND(($F24-$E24)*$G24,0),2,1),"")</x:f>
      </x:c>
      <x:c r="R24" s="69" t="str">
        <x:f>IF(AND(R$5&lt;=$F24,R$5+6&gt;=$E24),IF(R$5&lt;=$E24+ROUND(($F24-$E24)*$G24,0),2,1),"")</x:f>
      </x:c>
      <x:c r="S24" s="69" t="str">
        <x:f>IF(AND(S$5&lt;=$F24,S$5+6&gt;=$E24),IF(S$5&lt;=$E24+ROUND(($F24-$E24)*$G24,0),2,1),"")</x:f>
      </x:c>
      <x:c r="T24" s="69" t="n">
        <x:f>IF(AND(T$5&lt;=$F24,T$5+6&gt;=$E24),IF(T$5&lt;=$E24+ROUND(($F24-$E24)*$G24,0),2,1),"")</x:f>
        <x:v>2</x:v>
      </x:c>
      <x:c r="U24" s="69" t="str">
        <x:f>IF(AND(U$5&lt;=$F24,U$5+6&gt;=$E24),IF(U$5&lt;=$E24+ROUND(($F24-$E24)*$G24,0),2,1),"")</x:f>
      </x:c>
    </x:row>
    <x:row r="25" ht="22" customHeight="1">
      <x:c r="A25" s="46" t="str">
        <x:f>IF('Task List'!A25="","",'Task List'!A25)</x:f>
        <x:v>7.2</x:v>
      </x:c>
      <x:c r="B25" s="71" t="str">
        <x:f>IF('Task List'!C25="","",'Task List'!C25)</x:f>
        <x:v>Validate launch and transition to support</x:v>
      </x:c>
      <x:c r="C25" s="46" t="str">
        <x:f>IF('Task List'!D25="","",'Task List'!D25)</x:f>
        <x:v>Daniel Brooks</x:v>
      </x:c>
      <x:c r="D25" s="46" t="str">
        <x:f>IF('Task List'!G25="","",'Task List'!G25)</x:f>
        <x:v>Not Started</x:v>
      </x:c>
      <x:c r="E25" s="61" t="n">
        <x:f>IF('Task List'!H25="","",'Task List'!H25)</x:f>
        <x:v>46339</x:v>
      </x:c>
      <x:c r="F25" s="61" t="n">
        <x:f>IF('Task List'!I25="","",'Task List'!I25)</x:f>
        <x:v>46339</x:v>
      </x:c>
      <x:c r="G25" s="63" t="str">
        <x:f>IF('Task List'!K25="","",'Task List'!K25)</x:f>
      </x:c>
      <x:c r="H25" s="46" t="n">
        <x:f>IF('Task List'!J25="","",'Task List'!J25)</x:f>
        <x:v>1</x:v>
      </x:c>
      <x:c r="I25" s="69" t="str">
        <x:f>IF(AND(I$5&lt;=$F25,I$5+6&gt;=$E25),IF(I$5&lt;=$E25+ROUND(($F25-$E25)*$G25,0),2,1),"")</x:f>
      </x:c>
      <x:c r="J25" s="69" t="str">
        <x:f>IF(AND(J$5&lt;=$F25,J$5+6&gt;=$E25),IF(J$5&lt;=$E25+ROUND(($F25-$E25)*$G25,0),2,1),"")</x:f>
      </x:c>
      <x:c r="K25" s="69" t="str">
        <x:f>IF(AND(K$5&lt;=$F25,K$5+6&gt;=$E25),IF(K$5&lt;=$E25+ROUND(($F25-$E25)*$G25,0),2,1),"")</x:f>
      </x:c>
      <x:c r="L25" s="69" t="str">
        <x:f>IF(AND(L$5&lt;=$F25,L$5+6&gt;=$E25),IF(L$5&lt;=$E25+ROUND(($F25-$E25)*$G25,0),2,1),"")</x:f>
      </x:c>
      <x:c r="M25" s="69" t="str">
        <x:f>IF(AND(M$5&lt;=$F25,M$5+6&gt;=$E25),IF(M$5&lt;=$E25+ROUND(($F25-$E25)*$G25,0),2,1),"")</x:f>
      </x:c>
      <x:c r="N25" s="69" t="str">
        <x:f>IF(AND(N$5&lt;=$F25,N$5+6&gt;=$E25),IF(N$5&lt;=$E25+ROUND(($F25-$E25)*$G25,0),2,1),"")</x:f>
      </x:c>
      <x:c r="O25" s="69" t="str">
        <x:f>IF(AND(O$5&lt;=$F25,O$5+6&gt;=$E25),IF(O$5&lt;=$E25+ROUND(($F25-$E25)*$G25,0),2,1),"")</x:f>
      </x:c>
      <x:c r="P25" s="69" t="str">
        <x:f>IF(AND(P$5&lt;=$F25,P$5+6&gt;=$E25),IF(P$5&lt;=$E25+ROUND(($F25-$E25)*$G25,0),2,1),"")</x:f>
      </x:c>
      <x:c r="Q25" s="69" t="str">
        <x:f>IF(AND(Q$5&lt;=$F25,Q$5+6&gt;=$E25),IF(Q$5&lt;=$E25+ROUND(($F25-$E25)*$G25,0),2,1),"")</x:f>
      </x:c>
      <x:c r="R25" s="69" t="str">
        <x:f>IF(AND(R$5&lt;=$F25,R$5+6&gt;=$E25),IF(R$5&lt;=$E25+ROUND(($F25-$E25)*$G25,0),2,1),"")</x:f>
      </x:c>
      <x:c r="S25" s="69" t="str">
        <x:f>IF(AND(S$5&lt;=$F25,S$5+6&gt;=$E25),IF(S$5&lt;=$E25+ROUND(($F25-$E25)*$G25,0),2,1),"")</x:f>
      </x:c>
      <x:c r="T25" s="69" t="n">
        <x:f>IF(AND(T$5&lt;=$F25,T$5+6&gt;=$E25),IF(T$5&lt;=$E25+ROUND(($F25-$E25)*$G25,0),2,1),"")</x:f>
        <x:v>2</x:v>
      </x:c>
      <x:c r="U25" s="69" t="str">
        <x:f>IF(AND(U$5&lt;=$F25,U$5+6&gt;=$E25),IF(U$5&lt;=$E25+ROUND(($F25-$E25)*$G25,0),2,1),"")</x:f>
      </x:c>
    </x:row>
    <x:row r="26" ht="22" customHeight="1">
      <x:c r="A26" s="46" t="str">
        <x:f>IF('Task List'!A26="","",'Task List'!A26)</x:f>
      </x:c>
      <x:c r="B26" s="71" t="str">
        <x:f>IF('Task List'!C26="","",'Task List'!C26)</x:f>
      </x:c>
      <x:c r="C26" s="46" t="str">
        <x:f>IF('Task List'!D26="","",'Task List'!D26)</x:f>
      </x:c>
      <x:c r="D26" s="46" t="str">
        <x:f>IF('Task List'!G26="","",'Task List'!G26)</x:f>
      </x:c>
      <x:c r="E26" s="61" t="str">
        <x:f>IF('Task List'!H26="","",'Task List'!H26)</x:f>
      </x:c>
      <x:c r="F26" s="61" t="str">
        <x:f>IF('Task List'!I26="","",'Task List'!I26)</x:f>
      </x:c>
      <x:c r="G26" s="63" t="str">
        <x:f>IF('Task List'!K26="","",'Task List'!K26)</x:f>
      </x:c>
      <x:c r="H26" s="46" t="str">
        <x:f>IF('Task List'!J26="","",'Task List'!J26)</x:f>
      </x:c>
      <x:c r="I26" s="69" t="str">
        <x:f>IF(AND(I$5&lt;=$F26,I$5+6&gt;=$E26),IF(I$5&lt;=$E26+ROUND(($F26-$E26)*$G26,0),2,1),"")</x:f>
      </x:c>
      <x:c r="J26" s="69" t="str">
        <x:f>IF(AND(J$5&lt;=$F26,J$5+6&gt;=$E26),IF(J$5&lt;=$E26+ROUND(($F26-$E26)*$G26,0),2,1),"")</x:f>
      </x:c>
      <x:c r="K26" s="69" t="str">
        <x:f>IF(AND(K$5&lt;=$F26,K$5+6&gt;=$E26),IF(K$5&lt;=$E26+ROUND(($F26-$E26)*$G26,0),2,1),"")</x:f>
      </x:c>
      <x:c r="L26" s="69" t="str">
        <x:f>IF(AND(L$5&lt;=$F26,L$5+6&gt;=$E26),IF(L$5&lt;=$E26+ROUND(($F26-$E26)*$G26,0),2,1),"")</x:f>
      </x:c>
      <x:c r="M26" s="69" t="str">
        <x:f>IF(AND(M$5&lt;=$F26,M$5+6&gt;=$E26),IF(M$5&lt;=$E26+ROUND(($F26-$E26)*$G26,0),2,1),"")</x:f>
      </x:c>
      <x:c r="N26" s="69" t="str">
        <x:f>IF(AND(N$5&lt;=$F26,N$5+6&gt;=$E26),IF(N$5&lt;=$E26+ROUND(($F26-$E26)*$G26,0),2,1),"")</x:f>
      </x:c>
      <x:c r="O26" s="69" t="str">
        <x:f>IF(AND(O$5&lt;=$F26,O$5+6&gt;=$E26),IF(O$5&lt;=$E26+ROUND(($F26-$E26)*$G26,0),2,1),"")</x:f>
      </x:c>
      <x:c r="P26" s="69" t="str">
        <x:f>IF(AND(P$5&lt;=$F26,P$5+6&gt;=$E26),IF(P$5&lt;=$E26+ROUND(($F26-$E26)*$G26,0),2,1),"")</x:f>
      </x:c>
      <x:c r="Q26" s="69" t="str">
        <x:f>IF(AND(Q$5&lt;=$F26,Q$5+6&gt;=$E26),IF(Q$5&lt;=$E26+ROUND(($F26-$E26)*$G26,0),2,1),"")</x:f>
      </x:c>
      <x:c r="R26" s="69" t="str">
        <x:f>IF(AND(R$5&lt;=$F26,R$5+6&gt;=$E26),IF(R$5&lt;=$E26+ROUND(($F26-$E26)*$G26,0),2,1),"")</x:f>
      </x:c>
      <x:c r="S26" s="69" t="str">
        <x:f>IF(AND(S$5&lt;=$F26,S$5+6&gt;=$E26),IF(S$5&lt;=$E26+ROUND(($F26-$E26)*$G26,0),2,1),"")</x:f>
      </x:c>
      <x:c r="T26" s="69" t="str">
        <x:f>IF(AND(T$5&lt;=$F26,T$5+6&gt;=$E26),IF(T$5&lt;=$E26+ROUND(($F26-$E26)*$G26,0),2,1),"")</x:f>
      </x:c>
      <x:c r="U26" s="69" t="str">
        <x:f>IF(AND(U$5&lt;=$F26,U$5+6&gt;=$E26),IF(U$5&lt;=$E26+ROUND(($F26-$E26)*$G26,0),2,1),"")</x:f>
      </x:c>
    </x:row>
    <x:row r="27" ht="22" customHeight="1">
      <x:c r="A27" s="46" t="str">
        <x:f>IF('Task List'!A27="","",'Task List'!A27)</x:f>
      </x:c>
      <x:c r="B27" s="71" t="str">
        <x:f>IF('Task List'!C27="","",'Task List'!C27)</x:f>
      </x:c>
      <x:c r="C27" s="46" t="str">
        <x:f>IF('Task List'!D27="","",'Task List'!D27)</x:f>
      </x:c>
      <x:c r="D27" s="46" t="str">
        <x:f>IF('Task List'!G27="","",'Task List'!G27)</x:f>
      </x:c>
      <x:c r="E27" s="61" t="str">
        <x:f>IF('Task List'!H27="","",'Task List'!H27)</x:f>
      </x:c>
      <x:c r="F27" s="61" t="str">
        <x:f>IF('Task List'!I27="","",'Task List'!I27)</x:f>
      </x:c>
      <x:c r="G27" s="63" t="str">
        <x:f>IF('Task List'!K27="","",'Task List'!K27)</x:f>
      </x:c>
      <x:c r="H27" s="46" t="str">
        <x:f>IF('Task List'!J27="","",'Task List'!J27)</x:f>
      </x:c>
      <x:c r="I27" s="69" t="str">
        <x:f>IF(AND(I$5&lt;=$F27,I$5+6&gt;=$E27),IF(I$5&lt;=$E27+ROUND(($F27-$E27)*$G27,0),2,1),"")</x:f>
      </x:c>
      <x:c r="J27" s="69" t="str">
        <x:f>IF(AND(J$5&lt;=$F27,J$5+6&gt;=$E27),IF(J$5&lt;=$E27+ROUND(($F27-$E27)*$G27,0),2,1),"")</x:f>
      </x:c>
      <x:c r="K27" s="69" t="str">
        <x:f>IF(AND(K$5&lt;=$F27,K$5+6&gt;=$E27),IF(K$5&lt;=$E27+ROUND(($F27-$E27)*$G27,0),2,1),"")</x:f>
      </x:c>
      <x:c r="L27" s="69" t="str">
        <x:f>IF(AND(L$5&lt;=$F27,L$5+6&gt;=$E27),IF(L$5&lt;=$E27+ROUND(($F27-$E27)*$G27,0),2,1),"")</x:f>
      </x:c>
      <x:c r="M27" s="69" t="str">
        <x:f>IF(AND(M$5&lt;=$F27,M$5+6&gt;=$E27),IF(M$5&lt;=$E27+ROUND(($F27-$E27)*$G27,0),2,1),"")</x:f>
      </x:c>
      <x:c r="N27" s="69" t="str">
        <x:f>IF(AND(N$5&lt;=$F27,N$5+6&gt;=$E27),IF(N$5&lt;=$E27+ROUND(($F27-$E27)*$G27,0),2,1),"")</x:f>
      </x:c>
      <x:c r="O27" s="69" t="str">
        <x:f>IF(AND(O$5&lt;=$F27,O$5+6&gt;=$E27),IF(O$5&lt;=$E27+ROUND(($F27-$E27)*$G27,0),2,1),"")</x:f>
      </x:c>
      <x:c r="P27" s="69" t="str">
        <x:f>IF(AND(P$5&lt;=$F27,P$5+6&gt;=$E27),IF(P$5&lt;=$E27+ROUND(($F27-$E27)*$G27,0),2,1),"")</x:f>
      </x:c>
      <x:c r="Q27" s="69" t="str">
        <x:f>IF(AND(Q$5&lt;=$F27,Q$5+6&gt;=$E27),IF(Q$5&lt;=$E27+ROUND(($F27-$E27)*$G27,0),2,1),"")</x:f>
      </x:c>
      <x:c r="R27" s="69" t="str">
        <x:f>IF(AND(R$5&lt;=$F27,R$5+6&gt;=$E27),IF(R$5&lt;=$E27+ROUND(($F27-$E27)*$G27,0),2,1),"")</x:f>
      </x:c>
      <x:c r="S27" s="69" t="str">
        <x:f>IF(AND(S$5&lt;=$F27,S$5+6&gt;=$E27),IF(S$5&lt;=$E27+ROUND(($F27-$E27)*$G27,0),2,1),"")</x:f>
      </x:c>
      <x:c r="T27" s="69" t="str">
        <x:f>IF(AND(T$5&lt;=$F27,T$5+6&gt;=$E27),IF(T$5&lt;=$E27+ROUND(($F27-$E27)*$G27,0),2,1),"")</x:f>
      </x:c>
      <x:c r="U27" s="69" t="str">
        <x:f>IF(AND(U$5&lt;=$F27,U$5+6&gt;=$E27),IF(U$5&lt;=$E27+ROUND(($F27-$E27)*$G27,0),2,1),"")</x:f>
      </x:c>
    </x:row>
    <x:row r="28" ht="22" customHeight="1">
      <x:c r="A28" s="46" t="str">
        <x:f>IF('Task List'!A28="","",'Task List'!A28)</x:f>
      </x:c>
      <x:c r="B28" s="71" t="str">
        <x:f>IF('Task List'!C28="","",'Task List'!C28)</x:f>
      </x:c>
      <x:c r="C28" s="46" t="str">
        <x:f>IF('Task List'!D28="","",'Task List'!D28)</x:f>
      </x:c>
      <x:c r="D28" s="46" t="str">
        <x:f>IF('Task List'!G28="","",'Task List'!G28)</x:f>
      </x:c>
      <x:c r="E28" s="61" t="str">
        <x:f>IF('Task List'!H28="","",'Task List'!H28)</x:f>
      </x:c>
      <x:c r="F28" s="61" t="str">
        <x:f>IF('Task List'!I28="","",'Task List'!I28)</x:f>
      </x:c>
      <x:c r="G28" s="63" t="str">
        <x:f>IF('Task List'!K28="","",'Task List'!K28)</x:f>
      </x:c>
      <x:c r="H28" s="46" t="str">
        <x:f>IF('Task List'!J28="","",'Task List'!J28)</x:f>
      </x:c>
      <x:c r="I28" s="69" t="str">
        <x:f>IF(AND(I$5&lt;=$F28,I$5+6&gt;=$E28),IF(I$5&lt;=$E28+ROUND(($F28-$E28)*$G28,0),2,1),"")</x:f>
      </x:c>
      <x:c r="J28" s="69" t="str">
        <x:f>IF(AND(J$5&lt;=$F28,J$5+6&gt;=$E28),IF(J$5&lt;=$E28+ROUND(($F28-$E28)*$G28,0),2,1),"")</x:f>
      </x:c>
      <x:c r="K28" s="69" t="str">
        <x:f>IF(AND(K$5&lt;=$F28,K$5+6&gt;=$E28),IF(K$5&lt;=$E28+ROUND(($F28-$E28)*$G28,0),2,1),"")</x:f>
      </x:c>
      <x:c r="L28" s="69" t="str">
        <x:f>IF(AND(L$5&lt;=$F28,L$5+6&gt;=$E28),IF(L$5&lt;=$E28+ROUND(($F28-$E28)*$G28,0),2,1),"")</x:f>
      </x:c>
      <x:c r="M28" s="69" t="str">
        <x:f>IF(AND(M$5&lt;=$F28,M$5+6&gt;=$E28),IF(M$5&lt;=$E28+ROUND(($F28-$E28)*$G28,0),2,1),"")</x:f>
      </x:c>
      <x:c r="N28" s="69" t="str">
        <x:f>IF(AND(N$5&lt;=$F28,N$5+6&gt;=$E28),IF(N$5&lt;=$E28+ROUND(($F28-$E28)*$G28,0),2,1),"")</x:f>
      </x:c>
      <x:c r="O28" s="69" t="str">
        <x:f>IF(AND(O$5&lt;=$F28,O$5+6&gt;=$E28),IF(O$5&lt;=$E28+ROUND(($F28-$E28)*$G28,0),2,1),"")</x:f>
      </x:c>
      <x:c r="P28" s="69" t="str">
        <x:f>IF(AND(P$5&lt;=$F28,P$5+6&gt;=$E28),IF(P$5&lt;=$E28+ROUND(($F28-$E28)*$G28,0),2,1),"")</x:f>
      </x:c>
      <x:c r="Q28" s="69" t="str">
        <x:f>IF(AND(Q$5&lt;=$F28,Q$5+6&gt;=$E28),IF(Q$5&lt;=$E28+ROUND(($F28-$E28)*$G28,0),2,1),"")</x:f>
      </x:c>
      <x:c r="R28" s="69" t="str">
        <x:f>IF(AND(R$5&lt;=$F28,R$5+6&gt;=$E28),IF(R$5&lt;=$E28+ROUND(($F28-$E28)*$G28,0),2,1),"")</x:f>
      </x:c>
      <x:c r="S28" s="69" t="str">
        <x:f>IF(AND(S$5&lt;=$F28,S$5+6&gt;=$E28),IF(S$5&lt;=$E28+ROUND(($F28-$E28)*$G28,0),2,1),"")</x:f>
      </x:c>
      <x:c r="T28" s="69" t="str">
        <x:f>IF(AND(T$5&lt;=$F28,T$5+6&gt;=$E28),IF(T$5&lt;=$E28+ROUND(($F28-$E28)*$G28,0),2,1),"")</x:f>
      </x:c>
      <x:c r="U28" s="69" t="str">
        <x:f>IF(AND(U$5&lt;=$F28,U$5+6&gt;=$E28),IF(U$5&lt;=$E28+ROUND(($F28-$E28)*$G28,0),2,1),"")</x:f>
      </x:c>
    </x:row>
    <x:row r="29" ht="22" customHeight="1">
      <x:c r="A29" s="46" t="str">
        <x:f>IF('Task List'!A29="","",'Task List'!A29)</x:f>
      </x:c>
      <x:c r="B29" s="71" t="str">
        <x:f>IF('Task List'!C29="","",'Task List'!C29)</x:f>
      </x:c>
      <x:c r="C29" s="46" t="str">
        <x:f>IF('Task List'!D29="","",'Task List'!D29)</x:f>
      </x:c>
      <x:c r="D29" s="46" t="str">
        <x:f>IF('Task List'!G29="","",'Task List'!G29)</x:f>
      </x:c>
      <x:c r="E29" s="61" t="str">
        <x:f>IF('Task List'!H29="","",'Task List'!H29)</x:f>
      </x:c>
      <x:c r="F29" s="61" t="str">
        <x:f>IF('Task List'!I29="","",'Task List'!I29)</x:f>
      </x:c>
      <x:c r="G29" s="63" t="str">
        <x:f>IF('Task List'!K29="","",'Task List'!K29)</x:f>
      </x:c>
      <x:c r="H29" s="46" t="str">
        <x:f>IF('Task List'!J29="","",'Task List'!J29)</x:f>
      </x:c>
      <x:c r="I29" s="69" t="str">
        <x:f>IF(AND(I$5&lt;=$F29,I$5+6&gt;=$E29),IF(I$5&lt;=$E29+ROUND(($F29-$E29)*$G29,0),2,1),"")</x:f>
      </x:c>
      <x:c r="J29" s="69" t="str">
        <x:f>IF(AND(J$5&lt;=$F29,J$5+6&gt;=$E29),IF(J$5&lt;=$E29+ROUND(($F29-$E29)*$G29,0),2,1),"")</x:f>
      </x:c>
      <x:c r="K29" s="69" t="str">
        <x:f>IF(AND(K$5&lt;=$F29,K$5+6&gt;=$E29),IF(K$5&lt;=$E29+ROUND(($F29-$E29)*$G29,0),2,1),"")</x:f>
      </x:c>
      <x:c r="L29" s="69" t="str">
        <x:f>IF(AND(L$5&lt;=$F29,L$5+6&gt;=$E29),IF(L$5&lt;=$E29+ROUND(($F29-$E29)*$G29,0),2,1),"")</x:f>
      </x:c>
      <x:c r="M29" s="69" t="str">
        <x:f>IF(AND(M$5&lt;=$F29,M$5+6&gt;=$E29),IF(M$5&lt;=$E29+ROUND(($F29-$E29)*$G29,0),2,1),"")</x:f>
      </x:c>
      <x:c r="N29" s="69" t="str">
        <x:f>IF(AND(N$5&lt;=$F29,N$5+6&gt;=$E29),IF(N$5&lt;=$E29+ROUND(($F29-$E29)*$G29,0),2,1),"")</x:f>
      </x:c>
      <x:c r="O29" s="69" t="str">
        <x:f>IF(AND(O$5&lt;=$F29,O$5+6&gt;=$E29),IF(O$5&lt;=$E29+ROUND(($F29-$E29)*$G29,0),2,1),"")</x:f>
      </x:c>
      <x:c r="P29" s="69" t="str">
        <x:f>IF(AND(P$5&lt;=$F29,P$5+6&gt;=$E29),IF(P$5&lt;=$E29+ROUND(($F29-$E29)*$G29,0),2,1),"")</x:f>
      </x:c>
      <x:c r="Q29" s="69" t="str">
        <x:f>IF(AND(Q$5&lt;=$F29,Q$5+6&gt;=$E29),IF(Q$5&lt;=$E29+ROUND(($F29-$E29)*$G29,0),2,1),"")</x:f>
      </x:c>
      <x:c r="R29" s="69" t="str">
        <x:f>IF(AND(R$5&lt;=$F29,R$5+6&gt;=$E29),IF(R$5&lt;=$E29+ROUND(($F29-$E29)*$G29,0),2,1),"")</x:f>
      </x:c>
      <x:c r="S29" s="69" t="str">
        <x:f>IF(AND(S$5&lt;=$F29,S$5+6&gt;=$E29),IF(S$5&lt;=$E29+ROUND(($F29-$E29)*$G29,0),2,1),"")</x:f>
      </x:c>
      <x:c r="T29" s="69" t="str">
        <x:f>IF(AND(T$5&lt;=$F29,T$5+6&gt;=$E29),IF(T$5&lt;=$E29+ROUND(($F29-$E29)*$G29,0),2,1),"")</x:f>
      </x:c>
      <x:c r="U29" s="69" t="str">
        <x:f>IF(AND(U$5&lt;=$F29,U$5+6&gt;=$E29),IF(U$5&lt;=$E29+ROUND(($F29-$E29)*$G29,0),2,1),"")</x:f>
      </x:c>
    </x:row>
    <x:row r="30" ht="22" customHeight="1">
      <x:c r="A30" s="46" t="str">
        <x:f>IF('Task List'!A30="","",'Task List'!A30)</x:f>
      </x:c>
      <x:c r="B30" s="71" t="str">
        <x:f>IF('Task List'!C30="","",'Task List'!C30)</x:f>
      </x:c>
      <x:c r="C30" s="46" t="str">
        <x:f>IF('Task List'!D30="","",'Task List'!D30)</x:f>
      </x:c>
      <x:c r="D30" s="46" t="str">
        <x:f>IF('Task List'!G30="","",'Task List'!G30)</x:f>
      </x:c>
      <x:c r="E30" s="61" t="str">
        <x:f>IF('Task List'!H30="","",'Task List'!H30)</x:f>
      </x:c>
      <x:c r="F30" s="61" t="str">
        <x:f>IF('Task List'!I30="","",'Task List'!I30)</x:f>
      </x:c>
      <x:c r="G30" s="63" t="str">
        <x:f>IF('Task List'!K30="","",'Task List'!K30)</x:f>
      </x:c>
      <x:c r="H30" s="46" t="str">
        <x:f>IF('Task List'!J30="","",'Task List'!J30)</x:f>
      </x:c>
      <x:c r="I30" s="69" t="str">
        <x:f>IF(AND(I$5&lt;=$F30,I$5+6&gt;=$E30),IF(I$5&lt;=$E30+ROUND(($F30-$E30)*$G30,0),2,1),"")</x:f>
      </x:c>
      <x:c r="J30" s="69" t="str">
        <x:f>IF(AND(J$5&lt;=$F30,J$5+6&gt;=$E30),IF(J$5&lt;=$E30+ROUND(($F30-$E30)*$G30,0),2,1),"")</x:f>
      </x:c>
      <x:c r="K30" s="69" t="str">
        <x:f>IF(AND(K$5&lt;=$F30,K$5+6&gt;=$E30),IF(K$5&lt;=$E30+ROUND(($F30-$E30)*$G30,0),2,1),"")</x:f>
      </x:c>
      <x:c r="L30" s="69" t="str">
        <x:f>IF(AND(L$5&lt;=$F30,L$5+6&gt;=$E30),IF(L$5&lt;=$E30+ROUND(($F30-$E30)*$G30,0),2,1),"")</x:f>
      </x:c>
      <x:c r="M30" s="69" t="str">
        <x:f>IF(AND(M$5&lt;=$F30,M$5+6&gt;=$E30),IF(M$5&lt;=$E30+ROUND(($F30-$E30)*$G30,0),2,1),"")</x:f>
      </x:c>
      <x:c r="N30" s="69" t="str">
        <x:f>IF(AND(N$5&lt;=$F30,N$5+6&gt;=$E30),IF(N$5&lt;=$E30+ROUND(($F30-$E30)*$G30,0),2,1),"")</x:f>
      </x:c>
      <x:c r="O30" s="69" t="str">
        <x:f>IF(AND(O$5&lt;=$F30,O$5+6&gt;=$E30),IF(O$5&lt;=$E30+ROUND(($F30-$E30)*$G30,0),2,1),"")</x:f>
      </x:c>
      <x:c r="P30" s="69" t="str">
        <x:f>IF(AND(P$5&lt;=$F30,P$5+6&gt;=$E30),IF(P$5&lt;=$E30+ROUND(($F30-$E30)*$G30,0),2,1),"")</x:f>
      </x:c>
      <x:c r="Q30" s="69" t="str">
        <x:f>IF(AND(Q$5&lt;=$F30,Q$5+6&gt;=$E30),IF(Q$5&lt;=$E30+ROUND(($F30-$E30)*$G30,0),2,1),"")</x:f>
      </x:c>
      <x:c r="R30" s="69" t="str">
        <x:f>IF(AND(R$5&lt;=$F30,R$5+6&gt;=$E30),IF(R$5&lt;=$E30+ROUND(($F30-$E30)*$G30,0),2,1),"")</x:f>
      </x:c>
      <x:c r="S30" s="69" t="str">
        <x:f>IF(AND(S$5&lt;=$F30,S$5+6&gt;=$E30),IF(S$5&lt;=$E30+ROUND(($F30-$E30)*$G30,0),2,1),"")</x:f>
      </x:c>
      <x:c r="T30" s="69" t="str">
        <x:f>IF(AND(T$5&lt;=$F30,T$5+6&gt;=$E30),IF(T$5&lt;=$E30+ROUND(($F30-$E30)*$G30,0),2,1),"")</x:f>
      </x:c>
      <x:c r="U30" s="69" t="str">
        <x:f>IF(AND(U$5&lt;=$F30,U$5+6&gt;=$E30),IF(U$5&lt;=$E30+ROUND(($F30-$E30)*$G30,0),2,1),"")</x:f>
      </x:c>
    </x:row>
    <x:row r="31" ht="22" customHeight="1">
      <x:c r="A31" s="46" t="str">
        <x:f>IF('Task List'!A31="","",'Task List'!A31)</x:f>
      </x:c>
      <x:c r="B31" s="71" t="str">
        <x:f>IF('Task List'!C31="","",'Task List'!C31)</x:f>
      </x:c>
      <x:c r="C31" s="46" t="str">
        <x:f>IF('Task List'!D31="","",'Task List'!D31)</x:f>
      </x:c>
      <x:c r="D31" s="46" t="str">
        <x:f>IF('Task List'!G31="","",'Task List'!G31)</x:f>
      </x:c>
      <x:c r="E31" s="61" t="str">
        <x:f>IF('Task List'!H31="","",'Task List'!H31)</x:f>
      </x:c>
      <x:c r="F31" s="61" t="str">
        <x:f>IF('Task List'!I31="","",'Task List'!I31)</x:f>
      </x:c>
      <x:c r="G31" s="63" t="str">
        <x:f>IF('Task List'!K31="","",'Task List'!K31)</x:f>
      </x:c>
      <x:c r="H31" s="46" t="str">
        <x:f>IF('Task List'!J31="","",'Task List'!J31)</x:f>
      </x:c>
      <x:c r="I31" s="69" t="str">
        <x:f>IF(AND(I$5&lt;=$F31,I$5+6&gt;=$E31),IF(I$5&lt;=$E31+ROUND(($F31-$E31)*$G31,0),2,1),"")</x:f>
      </x:c>
      <x:c r="J31" s="69" t="str">
        <x:f>IF(AND(J$5&lt;=$F31,J$5+6&gt;=$E31),IF(J$5&lt;=$E31+ROUND(($F31-$E31)*$G31,0),2,1),"")</x:f>
      </x:c>
      <x:c r="K31" s="69" t="str">
        <x:f>IF(AND(K$5&lt;=$F31,K$5+6&gt;=$E31),IF(K$5&lt;=$E31+ROUND(($F31-$E31)*$G31,0),2,1),"")</x:f>
      </x:c>
      <x:c r="L31" s="69" t="str">
        <x:f>IF(AND(L$5&lt;=$F31,L$5+6&gt;=$E31),IF(L$5&lt;=$E31+ROUND(($F31-$E31)*$G31,0),2,1),"")</x:f>
      </x:c>
      <x:c r="M31" s="69" t="str">
        <x:f>IF(AND(M$5&lt;=$F31,M$5+6&gt;=$E31),IF(M$5&lt;=$E31+ROUND(($F31-$E31)*$G31,0),2,1),"")</x:f>
      </x:c>
      <x:c r="N31" s="69" t="str">
        <x:f>IF(AND(N$5&lt;=$F31,N$5+6&gt;=$E31),IF(N$5&lt;=$E31+ROUND(($F31-$E31)*$G31,0),2,1),"")</x:f>
      </x:c>
      <x:c r="O31" s="69" t="str">
        <x:f>IF(AND(O$5&lt;=$F31,O$5+6&gt;=$E31),IF(O$5&lt;=$E31+ROUND(($F31-$E31)*$G31,0),2,1),"")</x:f>
      </x:c>
      <x:c r="P31" s="69" t="str">
        <x:f>IF(AND(P$5&lt;=$F31,P$5+6&gt;=$E31),IF(P$5&lt;=$E31+ROUND(($F31-$E31)*$G31,0),2,1),"")</x:f>
      </x:c>
      <x:c r="Q31" s="69" t="str">
        <x:f>IF(AND(Q$5&lt;=$F31,Q$5+6&gt;=$E31),IF(Q$5&lt;=$E31+ROUND(($F31-$E31)*$G31,0),2,1),"")</x:f>
      </x:c>
      <x:c r="R31" s="69" t="str">
        <x:f>IF(AND(R$5&lt;=$F31,R$5+6&gt;=$E31),IF(R$5&lt;=$E31+ROUND(($F31-$E31)*$G31,0),2,1),"")</x:f>
      </x:c>
      <x:c r="S31" s="69" t="str">
        <x:f>IF(AND(S$5&lt;=$F31,S$5+6&gt;=$E31),IF(S$5&lt;=$E31+ROUND(($F31-$E31)*$G31,0),2,1),"")</x:f>
      </x:c>
      <x:c r="T31" s="69" t="str">
        <x:f>IF(AND(T$5&lt;=$F31,T$5+6&gt;=$E31),IF(T$5&lt;=$E31+ROUND(($F31-$E31)*$G31,0),2,1),"")</x:f>
      </x:c>
      <x:c r="U31" s="69" t="str">
        <x:f>IF(AND(U$5&lt;=$F31,U$5+6&gt;=$E31),IF(U$5&lt;=$E31+ROUND(($F31-$E31)*$G31,0),2,1),"")</x:f>
      </x:c>
    </x:row>
    <x:row r="32" ht="22" customHeight="1">
      <x:c r="A32" s="46" t="str">
        <x:f>IF('Task List'!A32="","",'Task List'!A32)</x:f>
      </x:c>
      <x:c r="B32" s="71" t="str">
        <x:f>IF('Task List'!C32="","",'Task List'!C32)</x:f>
      </x:c>
      <x:c r="C32" s="46" t="str">
        <x:f>IF('Task List'!D32="","",'Task List'!D32)</x:f>
      </x:c>
      <x:c r="D32" s="46" t="str">
        <x:f>IF('Task List'!G32="","",'Task List'!G32)</x:f>
      </x:c>
      <x:c r="E32" s="61" t="str">
        <x:f>IF('Task List'!H32="","",'Task List'!H32)</x:f>
      </x:c>
      <x:c r="F32" s="61" t="str">
        <x:f>IF('Task List'!I32="","",'Task List'!I32)</x:f>
      </x:c>
      <x:c r="G32" s="63" t="str">
        <x:f>IF('Task List'!K32="","",'Task List'!K32)</x:f>
      </x:c>
      <x:c r="H32" s="46" t="str">
        <x:f>IF('Task List'!J32="","",'Task List'!J32)</x:f>
      </x:c>
      <x:c r="I32" s="69" t="str">
        <x:f>IF(AND(I$5&lt;=$F32,I$5+6&gt;=$E32),IF(I$5&lt;=$E32+ROUND(($F32-$E32)*$G32,0),2,1),"")</x:f>
      </x:c>
      <x:c r="J32" s="69" t="str">
        <x:f>IF(AND(J$5&lt;=$F32,J$5+6&gt;=$E32),IF(J$5&lt;=$E32+ROUND(($F32-$E32)*$G32,0),2,1),"")</x:f>
      </x:c>
      <x:c r="K32" s="69" t="str">
        <x:f>IF(AND(K$5&lt;=$F32,K$5+6&gt;=$E32),IF(K$5&lt;=$E32+ROUND(($F32-$E32)*$G32,0),2,1),"")</x:f>
      </x:c>
      <x:c r="L32" s="69" t="str">
        <x:f>IF(AND(L$5&lt;=$F32,L$5+6&gt;=$E32),IF(L$5&lt;=$E32+ROUND(($F32-$E32)*$G32,0),2,1),"")</x:f>
      </x:c>
      <x:c r="M32" s="69" t="str">
        <x:f>IF(AND(M$5&lt;=$F32,M$5+6&gt;=$E32),IF(M$5&lt;=$E32+ROUND(($F32-$E32)*$G32,0),2,1),"")</x:f>
      </x:c>
      <x:c r="N32" s="69" t="str">
        <x:f>IF(AND(N$5&lt;=$F32,N$5+6&gt;=$E32),IF(N$5&lt;=$E32+ROUND(($F32-$E32)*$G32,0),2,1),"")</x:f>
      </x:c>
      <x:c r="O32" s="69" t="str">
        <x:f>IF(AND(O$5&lt;=$F32,O$5+6&gt;=$E32),IF(O$5&lt;=$E32+ROUND(($F32-$E32)*$G32,0),2,1),"")</x:f>
      </x:c>
      <x:c r="P32" s="69" t="str">
        <x:f>IF(AND(P$5&lt;=$F32,P$5+6&gt;=$E32),IF(P$5&lt;=$E32+ROUND(($F32-$E32)*$G32,0),2,1),"")</x:f>
      </x:c>
      <x:c r="Q32" s="69" t="str">
        <x:f>IF(AND(Q$5&lt;=$F32,Q$5+6&gt;=$E32),IF(Q$5&lt;=$E32+ROUND(($F32-$E32)*$G32,0),2,1),"")</x:f>
      </x:c>
      <x:c r="R32" s="69" t="str">
        <x:f>IF(AND(R$5&lt;=$F32,R$5+6&gt;=$E32),IF(R$5&lt;=$E32+ROUND(($F32-$E32)*$G32,0),2,1),"")</x:f>
      </x:c>
      <x:c r="S32" s="69" t="str">
        <x:f>IF(AND(S$5&lt;=$F32,S$5+6&gt;=$E32),IF(S$5&lt;=$E32+ROUND(($F32-$E32)*$G32,0),2,1),"")</x:f>
      </x:c>
      <x:c r="T32" s="69" t="str">
        <x:f>IF(AND(T$5&lt;=$F32,T$5+6&gt;=$E32),IF(T$5&lt;=$E32+ROUND(($F32-$E32)*$G32,0),2,1),"")</x:f>
      </x:c>
      <x:c r="U32" s="69" t="str">
        <x:f>IF(AND(U$5&lt;=$F32,U$5+6&gt;=$E32),IF(U$5&lt;=$E32+ROUND(($F32-$E32)*$G32,0),2,1),"")</x:f>
      </x:c>
    </x:row>
    <x:row r="33" ht="22" customHeight="1">
      <x:c r="A33" s="46" t="str">
        <x:f>IF('Task List'!A33="","",'Task List'!A33)</x:f>
      </x:c>
      <x:c r="B33" s="71" t="str">
        <x:f>IF('Task List'!C33="","",'Task List'!C33)</x:f>
      </x:c>
      <x:c r="C33" s="46" t="str">
        <x:f>IF('Task List'!D33="","",'Task List'!D33)</x:f>
      </x:c>
      <x:c r="D33" s="46" t="str">
        <x:f>IF('Task List'!G33="","",'Task List'!G33)</x:f>
      </x:c>
      <x:c r="E33" s="61" t="str">
        <x:f>IF('Task List'!H33="","",'Task List'!H33)</x:f>
      </x:c>
      <x:c r="F33" s="61" t="str">
        <x:f>IF('Task List'!I33="","",'Task List'!I33)</x:f>
      </x:c>
      <x:c r="G33" s="63" t="str">
        <x:f>IF('Task List'!K33="","",'Task List'!K33)</x:f>
      </x:c>
      <x:c r="H33" s="46" t="str">
        <x:f>IF('Task List'!J33="","",'Task List'!J33)</x:f>
      </x:c>
      <x:c r="I33" s="69" t="str">
        <x:f>IF(AND(I$5&lt;=$F33,I$5+6&gt;=$E33),IF(I$5&lt;=$E33+ROUND(($F33-$E33)*$G33,0),2,1),"")</x:f>
      </x:c>
      <x:c r="J33" s="69" t="str">
        <x:f>IF(AND(J$5&lt;=$F33,J$5+6&gt;=$E33),IF(J$5&lt;=$E33+ROUND(($F33-$E33)*$G33,0),2,1),"")</x:f>
      </x:c>
      <x:c r="K33" s="69" t="str">
        <x:f>IF(AND(K$5&lt;=$F33,K$5+6&gt;=$E33),IF(K$5&lt;=$E33+ROUND(($F33-$E33)*$G33,0),2,1),"")</x:f>
      </x:c>
      <x:c r="L33" s="69" t="str">
        <x:f>IF(AND(L$5&lt;=$F33,L$5+6&gt;=$E33),IF(L$5&lt;=$E33+ROUND(($F33-$E33)*$G33,0),2,1),"")</x:f>
      </x:c>
      <x:c r="M33" s="69" t="str">
        <x:f>IF(AND(M$5&lt;=$F33,M$5+6&gt;=$E33),IF(M$5&lt;=$E33+ROUND(($F33-$E33)*$G33,0),2,1),"")</x:f>
      </x:c>
      <x:c r="N33" s="69" t="str">
        <x:f>IF(AND(N$5&lt;=$F33,N$5+6&gt;=$E33),IF(N$5&lt;=$E33+ROUND(($F33-$E33)*$G33,0),2,1),"")</x:f>
      </x:c>
      <x:c r="O33" s="69" t="str">
        <x:f>IF(AND(O$5&lt;=$F33,O$5+6&gt;=$E33),IF(O$5&lt;=$E33+ROUND(($F33-$E33)*$G33,0),2,1),"")</x:f>
      </x:c>
      <x:c r="P33" s="69" t="str">
        <x:f>IF(AND(P$5&lt;=$F33,P$5+6&gt;=$E33),IF(P$5&lt;=$E33+ROUND(($F33-$E33)*$G33,0),2,1),"")</x:f>
      </x:c>
      <x:c r="Q33" s="69" t="str">
        <x:f>IF(AND(Q$5&lt;=$F33,Q$5+6&gt;=$E33),IF(Q$5&lt;=$E33+ROUND(($F33-$E33)*$G33,0),2,1),"")</x:f>
      </x:c>
      <x:c r="R33" s="69" t="str">
        <x:f>IF(AND(R$5&lt;=$F33,R$5+6&gt;=$E33),IF(R$5&lt;=$E33+ROUND(($F33-$E33)*$G33,0),2,1),"")</x:f>
      </x:c>
      <x:c r="S33" s="69" t="str">
        <x:f>IF(AND(S$5&lt;=$F33,S$5+6&gt;=$E33),IF(S$5&lt;=$E33+ROUND(($F33-$E33)*$G33,0),2,1),"")</x:f>
      </x:c>
      <x:c r="T33" s="69" t="str">
        <x:f>IF(AND(T$5&lt;=$F33,T$5+6&gt;=$E33),IF(T$5&lt;=$E33+ROUND(($F33-$E33)*$G33,0),2,1),"")</x:f>
      </x:c>
      <x:c r="U33" s="69" t="str">
        <x:f>IF(AND(U$5&lt;=$F33,U$5+6&gt;=$E33),IF(U$5&lt;=$E33+ROUND(($F33-$E33)*$G33,0),2,1),"")</x:f>
      </x:c>
    </x:row>
    <x:row r="34" ht="22" customHeight="1">
      <x:c r="A34" s="46" t="str">
        <x:f>IF('Task List'!A34="","",'Task List'!A34)</x:f>
      </x:c>
      <x:c r="B34" s="71" t="str">
        <x:f>IF('Task List'!C34="","",'Task List'!C34)</x:f>
      </x:c>
      <x:c r="C34" s="46" t="str">
        <x:f>IF('Task List'!D34="","",'Task List'!D34)</x:f>
      </x:c>
      <x:c r="D34" s="46" t="str">
        <x:f>IF('Task List'!G34="","",'Task List'!G34)</x:f>
      </x:c>
      <x:c r="E34" s="61" t="str">
        <x:f>IF('Task List'!H34="","",'Task List'!H34)</x:f>
      </x:c>
      <x:c r="F34" s="61" t="str">
        <x:f>IF('Task List'!I34="","",'Task List'!I34)</x:f>
      </x:c>
      <x:c r="G34" s="63" t="str">
        <x:f>IF('Task List'!K34="","",'Task List'!K34)</x:f>
      </x:c>
      <x:c r="H34" s="46" t="str">
        <x:f>IF('Task List'!J34="","",'Task List'!J34)</x:f>
      </x:c>
      <x:c r="I34" s="69" t="str">
        <x:f>IF(AND(I$5&lt;=$F34,I$5+6&gt;=$E34),IF(I$5&lt;=$E34+ROUND(($F34-$E34)*$G34,0),2,1),"")</x:f>
      </x:c>
      <x:c r="J34" s="69" t="str">
        <x:f>IF(AND(J$5&lt;=$F34,J$5+6&gt;=$E34),IF(J$5&lt;=$E34+ROUND(($F34-$E34)*$G34,0),2,1),"")</x:f>
      </x:c>
      <x:c r="K34" s="69" t="str">
        <x:f>IF(AND(K$5&lt;=$F34,K$5+6&gt;=$E34),IF(K$5&lt;=$E34+ROUND(($F34-$E34)*$G34,0),2,1),"")</x:f>
      </x:c>
      <x:c r="L34" s="69" t="str">
        <x:f>IF(AND(L$5&lt;=$F34,L$5+6&gt;=$E34),IF(L$5&lt;=$E34+ROUND(($F34-$E34)*$G34,0),2,1),"")</x:f>
      </x:c>
      <x:c r="M34" s="69" t="str">
        <x:f>IF(AND(M$5&lt;=$F34,M$5+6&gt;=$E34),IF(M$5&lt;=$E34+ROUND(($F34-$E34)*$G34,0),2,1),"")</x:f>
      </x:c>
      <x:c r="N34" s="69" t="str">
        <x:f>IF(AND(N$5&lt;=$F34,N$5+6&gt;=$E34),IF(N$5&lt;=$E34+ROUND(($F34-$E34)*$G34,0),2,1),"")</x:f>
      </x:c>
      <x:c r="O34" s="69" t="str">
        <x:f>IF(AND(O$5&lt;=$F34,O$5+6&gt;=$E34),IF(O$5&lt;=$E34+ROUND(($F34-$E34)*$G34,0),2,1),"")</x:f>
      </x:c>
      <x:c r="P34" s="69" t="str">
        <x:f>IF(AND(P$5&lt;=$F34,P$5+6&gt;=$E34),IF(P$5&lt;=$E34+ROUND(($F34-$E34)*$G34,0),2,1),"")</x:f>
      </x:c>
      <x:c r="Q34" s="69" t="str">
        <x:f>IF(AND(Q$5&lt;=$F34,Q$5+6&gt;=$E34),IF(Q$5&lt;=$E34+ROUND(($F34-$E34)*$G34,0),2,1),"")</x:f>
      </x:c>
      <x:c r="R34" s="69" t="str">
        <x:f>IF(AND(R$5&lt;=$F34,R$5+6&gt;=$E34),IF(R$5&lt;=$E34+ROUND(($F34-$E34)*$G34,0),2,1),"")</x:f>
      </x:c>
      <x:c r="S34" s="69" t="str">
        <x:f>IF(AND(S$5&lt;=$F34,S$5+6&gt;=$E34),IF(S$5&lt;=$E34+ROUND(($F34-$E34)*$G34,0),2,1),"")</x:f>
      </x:c>
      <x:c r="T34" s="69" t="str">
        <x:f>IF(AND(T$5&lt;=$F34,T$5+6&gt;=$E34),IF(T$5&lt;=$E34+ROUND(($F34-$E34)*$G34,0),2,1),"")</x:f>
      </x:c>
      <x:c r="U34" s="69" t="str">
        <x:f>IF(AND(U$5&lt;=$F34,U$5+6&gt;=$E34),IF(U$5&lt;=$E34+ROUND(($F34-$E34)*$G34,0),2,1),"")</x:f>
      </x:c>
    </x:row>
    <x:row r="35" ht="22" customHeight="1">
      <x:c r="A35" s="46" t="str">
        <x:f>IF('Task List'!A35="","",'Task List'!A35)</x:f>
      </x:c>
      <x:c r="B35" s="71" t="str">
        <x:f>IF('Task List'!C35="","",'Task List'!C35)</x:f>
      </x:c>
      <x:c r="C35" s="46" t="str">
        <x:f>IF('Task List'!D35="","",'Task List'!D35)</x:f>
      </x:c>
      <x:c r="D35" s="46" t="str">
        <x:f>IF('Task List'!G35="","",'Task List'!G35)</x:f>
      </x:c>
      <x:c r="E35" s="61" t="str">
        <x:f>IF('Task List'!H35="","",'Task List'!H35)</x:f>
      </x:c>
      <x:c r="F35" s="61" t="str">
        <x:f>IF('Task List'!I35="","",'Task List'!I35)</x:f>
      </x:c>
      <x:c r="G35" s="63" t="str">
        <x:f>IF('Task List'!K35="","",'Task List'!K35)</x:f>
      </x:c>
      <x:c r="H35" s="46" t="str">
        <x:f>IF('Task List'!J35="","",'Task List'!J35)</x:f>
      </x:c>
      <x:c r="I35" s="69" t="str">
        <x:f>IF(AND(I$5&lt;=$F35,I$5+6&gt;=$E35),IF(I$5&lt;=$E35+ROUND(($F35-$E35)*$G35,0),2,1),"")</x:f>
      </x:c>
      <x:c r="J35" s="69" t="str">
        <x:f>IF(AND(J$5&lt;=$F35,J$5+6&gt;=$E35),IF(J$5&lt;=$E35+ROUND(($F35-$E35)*$G35,0),2,1),"")</x:f>
      </x:c>
      <x:c r="K35" s="69" t="str">
        <x:f>IF(AND(K$5&lt;=$F35,K$5+6&gt;=$E35),IF(K$5&lt;=$E35+ROUND(($F35-$E35)*$G35,0),2,1),"")</x:f>
      </x:c>
      <x:c r="L35" s="69" t="str">
        <x:f>IF(AND(L$5&lt;=$F35,L$5+6&gt;=$E35),IF(L$5&lt;=$E35+ROUND(($F35-$E35)*$G35,0),2,1),"")</x:f>
      </x:c>
      <x:c r="M35" s="69" t="str">
        <x:f>IF(AND(M$5&lt;=$F35,M$5+6&gt;=$E35),IF(M$5&lt;=$E35+ROUND(($F35-$E35)*$G35,0),2,1),"")</x:f>
      </x:c>
      <x:c r="N35" s="69" t="str">
        <x:f>IF(AND(N$5&lt;=$F35,N$5+6&gt;=$E35),IF(N$5&lt;=$E35+ROUND(($F35-$E35)*$G35,0),2,1),"")</x:f>
      </x:c>
      <x:c r="O35" s="69" t="str">
        <x:f>IF(AND(O$5&lt;=$F35,O$5+6&gt;=$E35),IF(O$5&lt;=$E35+ROUND(($F35-$E35)*$G35,0),2,1),"")</x:f>
      </x:c>
      <x:c r="P35" s="69" t="str">
        <x:f>IF(AND(P$5&lt;=$F35,P$5+6&gt;=$E35),IF(P$5&lt;=$E35+ROUND(($F35-$E35)*$G35,0),2,1),"")</x:f>
      </x:c>
      <x:c r="Q35" s="69" t="str">
        <x:f>IF(AND(Q$5&lt;=$F35,Q$5+6&gt;=$E35),IF(Q$5&lt;=$E35+ROUND(($F35-$E35)*$G35,0),2,1),"")</x:f>
      </x:c>
      <x:c r="R35" s="69" t="str">
        <x:f>IF(AND(R$5&lt;=$F35,R$5+6&gt;=$E35),IF(R$5&lt;=$E35+ROUND(($F35-$E35)*$G35,0),2,1),"")</x:f>
      </x:c>
      <x:c r="S35" s="69" t="str">
        <x:f>IF(AND(S$5&lt;=$F35,S$5+6&gt;=$E35),IF(S$5&lt;=$E35+ROUND(($F35-$E35)*$G35,0),2,1),"")</x:f>
      </x:c>
      <x:c r="T35" s="69" t="str">
        <x:f>IF(AND(T$5&lt;=$F35,T$5+6&gt;=$E35),IF(T$5&lt;=$E35+ROUND(($F35-$E35)*$G35,0),2,1),"")</x:f>
      </x:c>
      <x:c r="U35" s="69" t="str">
        <x:f>IF(AND(U$5&lt;=$F35,U$5+6&gt;=$E35),IF(U$5&lt;=$E35+ROUND(($F35-$E35)*$G35,0),2,1),"")</x:f>
      </x:c>
    </x:row>
    <x:row r="36" ht="22" customHeight="1">
      <x:c r="A36" s="46" t="str">
        <x:f>IF('Task List'!A36="","",'Task List'!A36)</x:f>
      </x:c>
      <x:c r="B36" s="71" t="str">
        <x:f>IF('Task List'!C36="","",'Task List'!C36)</x:f>
      </x:c>
      <x:c r="C36" s="46" t="str">
        <x:f>IF('Task List'!D36="","",'Task List'!D36)</x:f>
      </x:c>
      <x:c r="D36" s="46" t="str">
        <x:f>IF('Task List'!G36="","",'Task List'!G36)</x:f>
      </x:c>
      <x:c r="E36" s="61" t="str">
        <x:f>IF('Task List'!H36="","",'Task List'!H36)</x:f>
      </x:c>
      <x:c r="F36" s="61" t="str">
        <x:f>IF('Task List'!I36="","",'Task List'!I36)</x:f>
      </x:c>
      <x:c r="G36" s="63" t="str">
        <x:f>IF('Task List'!K36="","",'Task List'!K36)</x:f>
      </x:c>
      <x:c r="H36" s="46" t="str">
        <x:f>IF('Task List'!J36="","",'Task List'!J36)</x:f>
      </x:c>
      <x:c r="I36" s="69" t="str">
        <x:f>IF(AND(I$5&lt;=$F36,I$5+6&gt;=$E36),IF(I$5&lt;=$E36+ROUND(($F36-$E36)*$G36,0),2,1),"")</x:f>
      </x:c>
      <x:c r="J36" s="69" t="str">
        <x:f>IF(AND(J$5&lt;=$F36,J$5+6&gt;=$E36),IF(J$5&lt;=$E36+ROUND(($F36-$E36)*$G36,0),2,1),"")</x:f>
      </x:c>
      <x:c r="K36" s="69" t="str">
        <x:f>IF(AND(K$5&lt;=$F36,K$5+6&gt;=$E36),IF(K$5&lt;=$E36+ROUND(($F36-$E36)*$G36,0),2,1),"")</x:f>
      </x:c>
      <x:c r="L36" s="69" t="str">
        <x:f>IF(AND(L$5&lt;=$F36,L$5+6&gt;=$E36),IF(L$5&lt;=$E36+ROUND(($F36-$E36)*$G36,0),2,1),"")</x:f>
      </x:c>
      <x:c r="M36" s="69" t="str">
        <x:f>IF(AND(M$5&lt;=$F36,M$5+6&gt;=$E36),IF(M$5&lt;=$E36+ROUND(($F36-$E36)*$G36,0),2,1),"")</x:f>
      </x:c>
      <x:c r="N36" s="69" t="str">
        <x:f>IF(AND(N$5&lt;=$F36,N$5+6&gt;=$E36),IF(N$5&lt;=$E36+ROUND(($F36-$E36)*$G36,0),2,1),"")</x:f>
      </x:c>
      <x:c r="O36" s="69" t="str">
        <x:f>IF(AND(O$5&lt;=$F36,O$5+6&gt;=$E36),IF(O$5&lt;=$E36+ROUND(($F36-$E36)*$G36,0),2,1),"")</x:f>
      </x:c>
      <x:c r="P36" s="69" t="str">
        <x:f>IF(AND(P$5&lt;=$F36,P$5+6&gt;=$E36),IF(P$5&lt;=$E36+ROUND(($F36-$E36)*$G36,0),2,1),"")</x:f>
      </x:c>
      <x:c r="Q36" s="69" t="str">
        <x:f>IF(AND(Q$5&lt;=$F36,Q$5+6&gt;=$E36),IF(Q$5&lt;=$E36+ROUND(($F36-$E36)*$G36,0),2,1),"")</x:f>
      </x:c>
      <x:c r="R36" s="69" t="str">
        <x:f>IF(AND(R$5&lt;=$F36,R$5+6&gt;=$E36),IF(R$5&lt;=$E36+ROUND(($F36-$E36)*$G36,0),2,1),"")</x:f>
      </x:c>
      <x:c r="S36" s="69" t="str">
        <x:f>IF(AND(S$5&lt;=$F36,S$5+6&gt;=$E36),IF(S$5&lt;=$E36+ROUND(($F36-$E36)*$G36,0),2,1),"")</x:f>
      </x:c>
      <x:c r="T36" s="69" t="str">
        <x:f>IF(AND(T$5&lt;=$F36,T$5+6&gt;=$E36),IF(T$5&lt;=$E36+ROUND(($F36-$E36)*$G36,0),2,1),"")</x:f>
      </x:c>
      <x:c r="U36" s="69" t="str">
        <x:f>IF(AND(U$5&lt;=$F36,U$5+6&gt;=$E36),IF(U$5&lt;=$E36+ROUND(($F36-$E36)*$G36,0),2,1),"")</x:f>
      </x:c>
    </x:row>
    <x:row r="37" ht="22" customHeight="1">
      <x:c r="A37" s="46" t="str">
        <x:f>IF('Task List'!A37="","",'Task List'!A37)</x:f>
      </x:c>
      <x:c r="B37" s="71" t="str">
        <x:f>IF('Task List'!C37="","",'Task List'!C37)</x:f>
      </x:c>
      <x:c r="C37" s="46" t="str">
        <x:f>IF('Task List'!D37="","",'Task List'!D37)</x:f>
      </x:c>
      <x:c r="D37" s="46" t="str">
        <x:f>IF('Task List'!G37="","",'Task List'!G37)</x:f>
      </x:c>
      <x:c r="E37" s="61" t="str">
        <x:f>IF('Task List'!H37="","",'Task List'!H37)</x:f>
      </x:c>
      <x:c r="F37" s="61" t="str">
        <x:f>IF('Task List'!I37="","",'Task List'!I37)</x:f>
      </x:c>
      <x:c r="G37" s="63" t="str">
        <x:f>IF('Task List'!K37="","",'Task List'!K37)</x:f>
      </x:c>
      <x:c r="H37" s="46" t="str">
        <x:f>IF('Task List'!J37="","",'Task List'!J37)</x:f>
      </x:c>
      <x:c r="I37" s="69" t="str">
        <x:f>IF(AND(I$5&lt;=$F37,I$5+6&gt;=$E37),IF(I$5&lt;=$E37+ROUND(($F37-$E37)*$G37,0),2,1),"")</x:f>
      </x:c>
      <x:c r="J37" s="69" t="str">
        <x:f>IF(AND(J$5&lt;=$F37,J$5+6&gt;=$E37),IF(J$5&lt;=$E37+ROUND(($F37-$E37)*$G37,0),2,1),"")</x:f>
      </x:c>
      <x:c r="K37" s="69" t="str">
        <x:f>IF(AND(K$5&lt;=$F37,K$5+6&gt;=$E37),IF(K$5&lt;=$E37+ROUND(($F37-$E37)*$G37,0),2,1),"")</x:f>
      </x:c>
      <x:c r="L37" s="69" t="str">
        <x:f>IF(AND(L$5&lt;=$F37,L$5+6&gt;=$E37),IF(L$5&lt;=$E37+ROUND(($F37-$E37)*$G37,0),2,1),"")</x:f>
      </x:c>
      <x:c r="M37" s="69" t="str">
        <x:f>IF(AND(M$5&lt;=$F37,M$5+6&gt;=$E37),IF(M$5&lt;=$E37+ROUND(($F37-$E37)*$G37,0),2,1),"")</x:f>
      </x:c>
      <x:c r="N37" s="69" t="str">
        <x:f>IF(AND(N$5&lt;=$F37,N$5+6&gt;=$E37),IF(N$5&lt;=$E37+ROUND(($F37-$E37)*$G37,0),2,1),"")</x:f>
      </x:c>
      <x:c r="O37" s="69" t="str">
        <x:f>IF(AND(O$5&lt;=$F37,O$5+6&gt;=$E37),IF(O$5&lt;=$E37+ROUND(($F37-$E37)*$G37,0),2,1),"")</x:f>
      </x:c>
      <x:c r="P37" s="69" t="str">
        <x:f>IF(AND(P$5&lt;=$F37,P$5+6&gt;=$E37),IF(P$5&lt;=$E37+ROUND(($F37-$E37)*$G37,0),2,1),"")</x:f>
      </x:c>
      <x:c r="Q37" s="69" t="str">
        <x:f>IF(AND(Q$5&lt;=$F37,Q$5+6&gt;=$E37),IF(Q$5&lt;=$E37+ROUND(($F37-$E37)*$G37,0),2,1),"")</x:f>
      </x:c>
      <x:c r="R37" s="69" t="str">
        <x:f>IF(AND(R$5&lt;=$F37,R$5+6&gt;=$E37),IF(R$5&lt;=$E37+ROUND(($F37-$E37)*$G37,0),2,1),"")</x:f>
      </x:c>
      <x:c r="S37" s="69" t="str">
        <x:f>IF(AND(S$5&lt;=$F37,S$5+6&gt;=$E37),IF(S$5&lt;=$E37+ROUND(($F37-$E37)*$G37,0),2,1),"")</x:f>
      </x:c>
      <x:c r="T37" s="69" t="str">
        <x:f>IF(AND(T$5&lt;=$F37,T$5+6&gt;=$E37),IF(T$5&lt;=$E37+ROUND(($F37-$E37)*$G37,0),2,1),"")</x:f>
      </x:c>
      <x:c r="U37" s="69" t="str">
        <x:f>IF(AND(U$5&lt;=$F37,U$5+6&gt;=$E37),IF(U$5&lt;=$E37+ROUND(($F37-$E37)*$G37,0),2,1),"")</x:f>
      </x:c>
    </x:row>
    <x:row r="38" ht="22" customHeight="1">
      <x:c r="A38" s="46" t="str">
        <x:f>IF('Task List'!A38="","",'Task List'!A38)</x:f>
      </x:c>
      <x:c r="B38" s="71" t="str">
        <x:f>IF('Task List'!C38="","",'Task List'!C38)</x:f>
      </x:c>
      <x:c r="C38" s="46" t="str">
        <x:f>IF('Task List'!D38="","",'Task List'!D38)</x:f>
      </x:c>
      <x:c r="D38" s="46" t="str">
        <x:f>IF('Task List'!G38="","",'Task List'!G38)</x:f>
      </x:c>
      <x:c r="E38" s="61" t="str">
        <x:f>IF('Task List'!H38="","",'Task List'!H38)</x:f>
      </x:c>
      <x:c r="F38" s="61" t="str">
        <x:f>IF('Task List'!I38="","",'Task List'!I38)</x:f>
      </x:c>
      <x:c r="G38" s="63" t="str">
        <x:f>IF('Task List'!K38="","",'Task List'!K38)</x:f>
      </x:c>
      <x:c r="H38" s="46" t="str">
        <x:f>IF('Task List'!J38="","",'Task List'!J38)</x:f>
      </x:c>
      <x:c r="I38" s="69" t="str">
        <x:f>IF(AND(I$5&lt;=$F38,I$5+6&gt;=$E38),IF(I$5&lt;=$E38+ROUND(($F38-$E38)*$G38,0),2,1),"")</x:f>
      </x:c>
      <x:c r="J38" s="69" t="str">
        <x:f>IF(AND(J$5&lt;=$F38,J$5+6&gt;=$E38),IF(J$5&lt;=$E38+ROUND(($F38-$E38)*$G38,0),2,1),"")</x:f>
      </x:c>
      <x:c r="K38" s="69" t="str">
        <x:f>IF(AND(K$5&lt;=$F38,K$5+6&gt;=$E38),IF(K$5&lt;=$E38+ROUND(($F38-$E38)*$G38,0),2,1),"")</x:f>
      </x:c>
      <x:c r="L38" s="69" t="str">
        <x:f>IF(AND(L$5&lt;=$F38,L$5+6&gt;=$E38),IF(L$5&lt;=$E38+ROUND(($F38-$E38)*$G38,0),2,1),"")</x:f>
      </x:c>
      <x:c r="M38" s="69" t="str">
        <x:f>IF(AND(M$5&lt;=$F38,M$5+6&gt;=$E38),IF(M$5&lt;=$E38+ROUND(($F38-$E38)*$G38,0),2,1),"")</x:f>
      </x:c>
      <x:c r="N38" s="69" t="str">
        <x:f>IF(AND(N$5&lt;=$F38,N$5+6&gt;=$E38),IF(N$5&lt;=$E38+ROUND(($F38-$E38)*$G38,0),2,1),"")</x:f>
      </x:c>
      <x:c r="O38" s="69" t="str">
        <x:f>IF(AND(O$5&lt;=$F38,O$5+6&gt;=$E38),IF(O$5&lt;=$E38+ROUND(($F38-$E38)*$G38,0),2,1),"")</x:f>
      </x:c>
      <x:c r="P38" s="69" t="str">
        <x:f>IF(AND(P$5&lt;=$F38,P$5+6&gt;=$E38),IF(P$5&lt;=$E38+ROUND(($F38-$E38)*$G38,0),2,1),"")</x:f>
      </x:c>
      <x:c r="Q38" s="69" t="str">
        <x:f>IF(AND(Q$5&lt;=$F38,Q$5+6&gt;=$E38),IF(Q$5&lt;=$E38+ROUND(($F38-$E38)*$G38,0),2,1),"")</x:f>
      </x:c>
      <x:c r="R38" s="69" t="str">
        <x:f>IF(AND(R$5&lt;=$F38,R$5+6&gt;=$E38),IF(R$5&lt;=$E38+ROUND(($F38-$E38)*$G38,0),2,1),"")</x:f>
      </x:c>
      <x:c r="S38" s="69" t="str">
        <x:f>IF(AND(S$5&lt;=$F38,S$5+6&gt;=$E38),IF(S$5&lt;=$E38+ROUND(($F38-$E38)*$G38,0),2,1),"")</x:f>
      </x:c>
      <x:c r="T38" s="69" t="str">
        <x:f>IF(AND(T$5&lt;=$F38,T$5+6&gt;=$E38),IF(T$5&lt;=$E38+ROUND(($F38-$E38)*$G38,0),2,1),"")</x:f>
      </x:c>
      <x:c r="U38" s="69" t="str">
        <x:f>IF(AND(U$5&lt;=$F38,U$5+6&gt;=$E38),IF(U$5&lt;=$E38+ROUND(($F38-$E38)*$G38,0),2,1),"")</x:f>
      </x:c>
    </x:row>
    <x:row r="39" ht="22" customHeight="1">
      <x:c r="A39" s="46" t="str">
        <x:f>IF('Task List'!A39="","",'Task List'!A39)</x:f>
      </x:c>
      <x:c r="B39" s="71" t="str">
        <x:f>IF('Task List'!C39="","",'Task List'!C39)</x:f>
      </x:c>
      <x:c r="C39" s="46" t="str">
        <x:f>IF('Task List'!D39="","",'Task List'!D39)</x:f>
      </x:c>
      <x:c r="D39" s="46" t="str">
        <x:f>IF('Task List'!G39="","",'Task List'!G39)</x:f>
      </x:c>
      <x:c r="E39" s="61" t="str">
        <x:f>IF('Task List'!H39="","",'Task List'!H39)</x:f>
      </x:c>
      <x:c r="F39" s="61" t="str">
        <x:f>IF('Task List'!I39="","",'Task List'!I39)</x:f>
      </x:c>
      <x:c r="G39" s="63" t="str">
        <x:f>IF('Task List'!K39="","",'Task List'!K39)</x:f>
      </x:c>
      <x:c r="H39" s="46" t="str">
        <x:f>IF('Task List'!J39="","",'Task List'!J39)</x:f>
      </x:c>
      <x:c r="I39" s="69" t="str">
        <x:f>IF(AND(I$5&lt;=$F39,I$5+6&gt;=$E39),IF(I$5&lt;=$E39+ROUND(($F39-$E39)*$G39,0),2,1),"")</x:f>
      </x:c>
      <x:c r="J39" s="69" t="str">
        <x:f>IF(AND(J$5&lt;=$F39,J$5+6&gt;=$E39),IF(J$5&lt;=$E39+ROUND(($F39-$E39)*$G39,0),2,1),"")</x:f>
      </x:c>
      <x:c r="K39" s="69" t="str">
        <x:f>IF(AND(K$5&lt;=$F39,K$5+6&gt;=$E39),IF(K$5&lt;=$E39+ROUND(($F39-$E39)*$G39,0),2,1),"")</x:f>
      </x:c>
      <x:c r="L39" s="69" t="str">
        <x:f>IF(AND(L$5&lt;=$F39,L$5+6&gt;=$E39),IF(L$5&lt;=$E39+ROUND(($F39-$E39)*$G39,0),2,1),"")</x:f>
      </x:c>
      <x:c r="M39" s="69" t="str">
        <x:f>IF(AND(M$5&lt;=$F39,M$5+6&gt;=$E39),IF(M$5&lt;=$E39+ROUND(($F39-$E39)*$G39,0),2,1),"")</x:f>
      </x:c>
      <x:c r="N39" s="69" t="str">
        <x:f>IF(AND(N$5&lt;=$F39,N$5+6&gt;=$E39),IF(N$5&lt;=$E39+ROUND(($F39-$E39)*$G39,0),2,1),"")</x:f>
      </x:c>
      <x:c r="O39" s="69" t="str">
        <x:f>IF(AND(O$5&lt;=$F39,O$5+6&gt;=$E39),IF(O$5&lt;=$E39+ROUND(($F39-$E39)*$G39,0),2,1),"")</x:f>
      </x:c>
      <x:c r="P39" s="69" t="str">
        <x:f>IF(AND(P$5&lt;=$F39,P$5+6&gt;=$E39),IF(P$5&lt;=$E39+ROUND(($F39-$E39)*$G39,0),2,1),"")</x:f>
      </x:c>
      <x:c r="Q39" s="69" t="str">
        <x:f>IF(AND(Q$5&lt;=$F39,Q$5+6&gt;=$E39),IF(Q$5&lt;=$E39+ROUND(($F39-$E39)*$G39,0),2,1),"")</x:f>
      </x:c>
      <x:c r="R39" s="69" t="str">
        <x:f>IF(AND(R$5&lt;=$F39,R$5+6&gt;=$E39),IF(R$5&lt;=$E39+ROUND(($F39-$E39)*$G39,0),2,1),"")</x:f>
      </x:c>
      <x:c r="S39" s="69" t="str">
        <x:f>IF(AND(S$5&lt;=$F39,S$5+6&gt;=$E39),IF(S$5&lt;=$E39+ROUND(($F39-$E39)*$G39,0),2,1),"")</x:f>
      </x:c>
      <x:c r="T39" s="69" t="str">
        <x:f>IF(AND(T$5&lt;=$F39,T$5+6&gt;=$E39),IF(T$5&lt;=$E39+ROUND(($F39-$E39)*$G39,0),2,1),"")</x:f>
      </x:c>
      <x:c r="U39" s="69" t="str">
        <x:f>IF(AND(U$5&lt;=$F39,U$5+6&gt;=$E39),IF(U$5&lt;=$E39+ROUND(($F39-$E39)*$G39,0),2,1),"")</x:f>
      </x:c>
    </x:row>
    <x:row r="40" ht="22" customHeight="1">
      <x:c r="A40" s="46" t="str">
        <x:f>IF('Task List'!A40="","",'Task List'!A40)</x:f>
      </x:c>
      <x:c r="B40" s="71" t="str">
        <x:f>IF('Task List'!C40="","",'Task List'!C40)</x:f>
      </x:c>
      <x:c r="C40" s="46" t="str">
        <x:f>IF('Task List'!D40="","",'Task List'!D40)</x:f>
      </x:c>
      <x:c r="D40" s="46" t="str">
        <x:f>IF('Task List'!G40="","",'Task List'!G40)</x:f>
      </x:c>
      <x:c r="E40" s="61" t="str">
        <x:f>IF('Task List'!H40="","",'Task List'!H40)</x:f>
      </x:c>
      <x:c r="F40" s="61" t="str">
        <x:f>IF('Task List'!I40="","",'Task List'!I40)</x:f>
      </x:c>
      <x:c r="G40" s="63" t="str">
        <x:f>IF('Task List'!K40="","",'Task List'!K40)</x:f>
      </x:c>
      <x:c r="H40" s="46" t="str">
        <x:f>IF('Task List'!J40="","",'Task List'!J40)</x:f>
      </x:c>
      <x:c r="I40" s="69" t="str">
        <x:f>IF(AND(I$5&lt;=$F40,I$5+6&gt;=$E40),IF(I$5&lt;=$E40+ROUND(($F40-$E40)*$G40,0),2,1),"")</x:f>
      </x:c>
      <x:c r="J40" s="69" t="str">
        <x:f>IF(AND(J$5&lt;=$F40,J$5+6&gt;=$E40),IF(J$5&lt;=$E40+ROUND(($F40-$E40)*$G40,0),2,1),"")</x:f>
      </x:c>
      <x:c r="K40" s="69" t="str">
        <x:f>IF(AND(K$5&lt;=$F40,K$5+6&gt;=$E40),IF(K$5&lt;=$E40+ROUND(($F40-$E40)*$G40,0),2,1),"")</x:f>
      </x:c>
      <x:c r="L40" s="69" t="str">
        <x:f>IF(AND(L$5&lt;=$F40,L$5+6&gt;=$E40),IF(L$5&lt;=$E40+ROUND(($F40-$E40)*$G40,0),2,1),"")</x:f>
      </x:c>
      <x:c r="M40" s="69" t="str">
        <x:f>IF(AND(M$5&lt;=$F40,M$5+6&gt;=$E40),IF(M$5&lt;=$E40+ROUND(($F40-$E40)*$G40,0),2,1),"")</x:f>
      </x:c>
      <x:c r="N40" s="69" t="str">
        <x:f>IF(AND(N$5&lt;=$F40,N$5+6&gt;=$E40),IF(N$5&lt;=$E40+ROUND(($F40-$E40)*$G40,0),2,1),"")</x:f>
      </x:c>
      <x:c r="O40" s="69" t="str">
        <x:f>IF(AND(O$5&lt;=$F40,O$5+6&gt;=$E40),IF(O$5&lt;=$E40+ROUND(($F40-$E40)*$G40,0),2,1),"")</x:f>
      </x:c>
      <x:c r="P40" s="69" t="str">
        <x:f>IF(AND(P$5&lt;=$F40,P$5+6&gt;=$E40),IF(P$5&lt;=$E40+ROUND(($F40-$E40)*$G40,0),2,1),"")</x:f>
      </x:c>
      <x:c r="Q40" s="69" t="str">
        <x:f>IF(AND(Q$5&lt;=$F40,Q$5+6&gt;=$E40),IF(Q$5&lt;=$E40+ROUND(($F40-$E40)*$G40,0),2,1),"")</x:f>
      </x:c>
      <x:c r="R40" s="69" t="str">
        <x:f>IF(AND(R$5&lt;=$F40,R$5+6&gt;=$E40),IF(R$5&lt;=$E40+ROUND(($F40-$E40)*$G40,0),2,1),"")</x:f>
      </x:c>
      <x:c r="S40" s="69" t="str">
        <x:f>IF(AND(S$5&lt;=$F40,S$5+6&gt;=$E40),IF(S$5&lt;=$E40+ROUND(($F40-$E40)*$G40,0),2,1),"")</x:f>
      </x:c>
      <x:c r="T40" s="69" t="str">
        <x:f>IF(AND(T$5&lt;=$F40,T$5+6&gt;=$E40),IF(T$5&lt;=$E40+ROUND(($F40-$E40)*$G40,0),2,1),"")</x:f>
      </x:c>
      <x:c r="U40" s="69" t="str">
        <x:f>IF(AND(U$5&lt;=$F40,U$5+6&gt;=$E40),IF(U$5&lt;=$E40+ROUND(($F40-$E40)*$G40,0),2,1),"")</x:f>
      </x:c>
    </x:row>
    <x:row r="41" ht="22" customHeight="1">
      <x:c r="A41" s="46" t="str">
        <x:f>IF('Task List'!A41="","",'Task List'!A41)</x:f>
      </x:c>
      <x:c r="B41" s="71" t="str">
        <x:f>IF('Task List'!C41="","",'Task List'!C41)</x:f>
      </x:c>
      <x:c r="C41" s="46" t="str">
        <x:f>IF('Task List'!D41="","",'Task List'!D41)</x:f>
      </x:c>
      <x:c r="D41" s="46" t="str">
        <x:f>IF('Task List'!G41="","",'Task List'!G41)</x:f>
      </x:c>
      <x:c r="E41" s="61" t="str">
        <x:f>IF('Task List'!H41="","",'Task List'!H41)</x:f>
      </x:c>
      <x:c r="F41" s="61" t="str">
        <x:f>IF('Task List'!I41="","",'Task List'!I41)</x:f>
      </x:c>
      <x:c r="G41" s="63" t="str">
        <x:f>IF('Task List'!K41="","",'Task List'!K41)</x:f>
      </x:c>
      <x:c r="H41" s="46" t="str">
        <x:f>IF('Task List'!J41="","",'Task List'!J41)</x:f>
      </x:c>
      <x:c r="I41" s="69" t="str">
        <x:f>IF(AND(I$5&lt;=$F41,I$5+6&gt;=$E41),IF(I$5&lt;=$E41+ROUND(($F41-$E41)*$G41,0),2,1),"")</x:f>
      </x:c>
      <x:c r="J41" s="69" t="str">
        <x:f>IF(AND(J$5&lt;=$F41,J$5+6&gt;=$E41),IF(J$5&lt;=$E41+ROUND(($F41-$E41)*$G41,0),2,1),"")</x:f>
      </x:c>
      <x:c r="K41" s="69" t="str">
        <x:f>IF(AND(K$5&lt;=$F41,K$5+6&gt;=$E41),IF(K$5&lt;=$E41+ROUND(($F41-$E41)*$G41,0),2,1),"")</x:f>
      </x:c>
      <x:c r="L41" s="69" t="str">
        <x:f>IF(AND(L$5&lt;=$F41,L$5+6&gt;=$E41),IF(L$5&lt;=$E41+ROUND(($F41-$E41)*$G41,0),2,1),"")</x:f>
      </x:c>
      <x:c r="M41" s="69" t="str">
        <x:f>IF(AND(M$5&lt;=$F41,M$5+6&gt;=$E41),IF(M$5&lt;=$E41+ROUND(($F41-$E41)*$G41,0),2,1),"")</x:f>
      </x:c>
      <x:c r="N41" s="69" t="str">
        <x:f>IF(AND(N$5&lt;=$F41,N$5+6&gt;=$E41),IF(N$5&lt;=$E41+ROUND(($F41-$E41)*$G41,0),2,1),"")</x:f>
      </x:c>
      <x:c r="O41" s="69" t="str">
        <x:f>IF(AND(O$5&lt;=$F41,O$5+6&gt;=$E41),IF(O$5&lt;=$E41+ROUND(($F41-$E41)*$G41,0),2,1),"")</x:f>
      </x:c>
      <x:c r="P41" s="69" t="str">
        <x:f>IF(AND(P$5&lt;=$F41,P$5+6&gt;=$E41),IF(P$5&lt;=$E41+ROUND(($F41-$E41)*$G41,0),2,1),"")</x:f>
      </x:c>
      <x:c r="Q41" s="69" t="str">
        <x:f>IF(AND(Q$5&lt;=$F41,Q$5+6&gt;=$E41),IF(Q$5&lt;=$E41+ROUND(($F41-$E41)*$G41,0),2,1),"")</x:f>
      </x:c>
      <x:c r="R41" s="69" t="str">
        <x:f>IF(AND(R$5&lt;=$F41,R$5+6&gt;=$E41),IF(R$5&lt;=$E41+ROUND(($F41-$E41)*$G41,0),2,1),"")</x:f>
      </x:c>
      <x:c r="S41" s="69" t="str">
        <x:f>IF(AND(S$5&lt;=$F41,S$5+6&gt;=$E41),IF(S$5&lt;=$E41+ROUND(($F41-$E41)*$G41,0),2,1),"")</x:f>
      </x:c>
      <x:c r="T41" s="69" t="str">
        <x:f>IF(AND(T$5&lt;=$F41,T$5+6&gt;=$E41),IF(T$5&lt;=$E41+ROUND(($F41-$E41)*$G41,0),2,1),"")</x:f>
      </x:c>
      <x:c r="U41" s="69" t="str">
        <x:f>IF(AND(U$5&lt;=$F41,U$5+6&gt;=$E41),IF(U$5&lt;=$E41+ROUND(($F41-$E41)*$G41,0),2,1),"")</x:f>
      </x:c>
    </x:row>
    <x:row r="42" ht="22" customHeight="1">
      <x:c r="A42" s="46" t="str">
        <x:f>IF('Task List'!A42="","",'Task List'!A42)</x:f>
      </x:c>
      <x:c r="B42" s="71" t="str">
        <x:f>IF('Task List'!C42="","",'Task List'!C42)</x:f>
      </x:c>
      <x:c r="C42" s="46" t="str">
        <x:f>IF('Task List'!D42="","",'Task List'!D42)</x:f>
      </x:c>
      <x:c r="D42" s="46" t="str">
        <x:f>IF('Task List'!G42="","",'Task List'!G42)</x:f>
      </x:c>
      <x:c r="E42" s="61" t="str">
        <x:f>IF('Task List'!H42="","",'Task List'!H42)</x:f>
      </x:c>
      <x:c r="F42" s="61" t="str">
        <x:f>IF('Task List'!I42="","",'Task List'!I42)</x:f>
      </x:c>
      <x:c r="G42" s="63" t="str">
        <x:f>IF('Task List'!K42="","",'Task List'!K42)</x:f>
      </x:c>
      <x:c r="H42" s="46" t="str">
        <x:f>IF('Task List'!J42="","",'Task List'!J42)</x:f>
      </x:c>
      <x:c r="I42" s="69" t="str">
        <x:f>IF(AND(I$5&lt;=$F42,I$5+6&gt;=$E42),IF(I$5&lt;=$E42+ROUND(($F42-$E42)*$G42,0),2,1),"")</x:f>
      </x:c>
      <x:c r="J42" s="69" t="str">
        <x:f>IF(AND(J$5&lt;=$F42,J$5+6&gt;=$E42),IF(J$5&lt;=$E42+ROUND(($F42-$E42)*$G42,0),2,1),"")</x:f>
      </x:c>
      <x:c r="K42" s="69" t="str">
        <x:f>IF(AND(K$5&lt;=$F42,K$5+6&gt;=$E42),IF(K$5&lt;=$E42+ROUND(($F42-$E42)*$G42,0),2,1),"")</x:f>
      </x:c>
      <x:c r="L42" s="69" t="str">
        <x:f>IF(AND(L$5&lt;=$F42,L$5+6&gt;=$E42),IF(L$5&lt;=$E42+ROUND(($F42-$E42)*$G42,0),2,1),"")</x:f>
      </x:c>
      <x:c r="M42" s="69" t="str">
        <x:f>IF(AND(M$5&lt;=$F42,M$5+6&gt;=$E42),IF(M$5&lt;=$E42+ROUND(($F42-$E42)*$G42,0),2,1),"")</x:f>
      </x:c>
      <x:c r="N42" s="69" t="str">
        <x:f>IF(AND(N$5&lt;=$F42,N$5+6&gt;=$E42),IF(N$5&lt;=$E42+ROUND(($F42-$E42)*$G42,0),2,1),"")</x:f>
      </x:c>
      <x:c r="O42" s="69" t="str">
        <x:f>IF(AND(O$5&lt;=$F42,O$5+6&gt;=$E42),IF(O$5&lt;=$E42+ROUND(($F42-$E42)*$G42,0),2,1),"")</x:f>
      </x:c>
      <x:c r="P42" s="69" t="str">
        <x:f>IF(AND(P$5&lt;=$F42,P$5+6&gt;=$E42),IF(P$5&lt;=$E42+ROUND(($F42-$E42)*$G42,0),2,1),"")</x:f>
      </x:c>
      <x:c r="Q42" s="69" t="str">
        <x:f>IF(AND(Q$5&lt;=$F42,Q$5+6&gt;=$E42),IF(Q$5&lt;=$E42+ROUND(($F42-$E42)*$G42,0),2,1),"")</x:f>
      </x:c>
      <x:c r="R42" s="69" t="str">
        <x:f>IF(AND(R$5&lt;=$F42,R$5+6&gt;=$E42),IF(R$5&lt;=$E42+ROUND(($F42-$E42)*$G42,0),2,1),"")</x:f>
      </x:c>
      <x:c r="S42" s="69" t="str">
        <x:f>IF(AND(S$5&lt;=$F42,S$5+6&gt;=$E42),IF(S$5&lt;=$E42+ROUND(($F42-$E42)*$G42,0),2,1),"")</x:f>
      </x:c>
      <x:c r="T42" s="69" t="str">
        <x:f>IF(AND(T$5&lt;=$F42,T$5+6&gt;=$E42),IF(T$5&lt;=$E42+ROUND(($F42-$E42)*$G42,0),2,1),"")</x:f>
      </x:c>
      <x:c r="U42" s="69" t="str">
        <x:f>IF(AND(U$5&lt;=$F42,U$5+6&gt;=$E42),IF(U$5&lt;=$E42+ROUND(($F42-$E42)*$G42,0),2,1),"")</x:f>
      </x:c>
    </x:row>
    <x:row r="43" ht="22" customHeight="1">
      <x:c r="A43" s="46" t="str">
        <x:f>IF('Task List'!A43="","",'Task List'!A43)</x:f>
      </x:c>
      <x:c r="B43" s="71" t="str">
        <x:f>IF('Task List'!C43="","",'Task List'!C43)</x:f>
      </x:c>
      <x:c r="C43" s="46" t="str">
        <x:f>IF('Task List'!D43="","",'Task List'!D43)</x:f>
      </x:c>
      <x:c r="D43" s="46" t="str">
        <x:f>IF('Task List'!G43="","",'Task List'!G43)</x:f>
      </x:c>
      <x:c r="E43" s="61" t="str">
        <x:f>IF('Task List'!H43="","",'Task List'!H43)</x:f>
      </x:c>
      <x:c r="F43" s="61" t="str">
        <x:f>IF('Task List'!I43="","",'Task List'!I43)</x:f>
      </x:c>
      <x:c r="G43" s="63" t="str">
        <x:f>IF('Task List'!K43="","",'Task List'!K43)</x:f>
      </x:c>
      <x:c r="H43" s="46" t="str">
        <x:f>IF('Task List'!J43="","",'Task List'!J43)</x:f>
      </x:c>
      <x:c r="I43" s="69" t="str">
        <x:f>IF(AND(I$5&lt;=$F43,I$5+6&gt;=$E43),IF(I$5&lt;=$E43+ROUND(($F43-$E43)*$G43,0),2,1),"")</x:f>
      </x:c>
      <x:c r="J43" s="69" t="str">
        <x:f>IF(AND(J$5&lt;=$F43,J$5+6&gt;=$E43),IF(J$5&lt;=$E43+ROUND(($F43-$E43)*$G43,0),2,1),"")</x:f>
      </x:c>
      <x:c r="K43" s="69" t="str">
        <x:f>IF(AND(K$5&lt;=$F43,K$5+6&gt;=$E43),IF(K$5&lt;=$E43+ROUND(($F43-$E43)*$G43,0),2,1),"")</x:f>
      </x:c>
      <x:c r="L43" s="69" t="str">
        <x:f>IF(AND(L$5&lt;=$F43,L$5+6&gt;=$E43),IF(L$5&lt;=$E43+ROUND(($F43-$E43)*$G43,0),2,1),"")</x:f>
      </x:c>
      <x:c r="M43" s="69" t="str">
        <x:f>IF(AND(M$5&lt;=$F43,M$5+6&gt;=$E43),IF(M$5&lt;=$E43+ROUND(($F43-$E43)*$G43,0),2,1),"")</x:f>
      </x:c>
      <x:c r="N43" s="69" t="str">
        <x:f>IF(AND(N$5&lt;=$F43,N$5+6&gt;=$E43),IF(N$5&lt;=$E43+ROUND(($F43-$E43)*$G43,0),2,1),"")</x:f>
      </x:c>
      <x:c r="O43" s="69" t="str">
        <x:f>IF(AND(O$5&lt;=$F43,O$5+6&gt;=$E43),IF(O$5&lt;=$E43+ROUND(($F43-$E43)*$G43,0),2,1),"")</x:f>
      </x:c>
      <x:c r="P43" s="69" t="str">
        <x:f>IF(AND(P$5&lt;=$F43,P$5+6&gt;=$E43),IF(P$5&lt;=$E43+ROUND(($F43-$E43)*$G43,0),2,1),"")</x:f>
      </x:c>
      <x:c r="Q43" s="69" t="str">
        <x:f>IF(AND(Q$5&lt;=$F43,Q$5+6&gt;=$E43),IF(Q$5&lt;=$E43+ROUND(($F43-$E43)*$G43,0),2,1),"")</x:f>
      </x:c>
      <x:c r="R43" s="69" t="str">
        <x:f>IF(AND(R$5&lt;=$F43,R$5+6&gt;=$E43),IF(R$5&lt;=$E43+ROUND(($F43-$E43)*$G43,0),2,1),"")</x:f>
      </x:c>
      <x:c r="S43" s="69" t="str">
        <x:f>IF(AND(S$5&lt;=$F43,S$5+6&gt;=$E43),IF(S$5&lt;=$E43+ROUND(($F43-$E43)*$G43,0),2,1),"")</x:f>
      </x:c>
      <x:c r="T43" s="69" t="str">
        <x:f>IF(AND(T$5&lt;=$F43,T$5+6&gt;=$E43),IF(T$5&lt;=$E43+ROUND(($F43-$E43)*$G43,0),2,1),"")</x:f>
      </x:c>
      <x:c r="U43" s="69" t="str">
        <x:f>IF(AND(U$5&lt;=$F43,U$5+6&gt;=$E43),IF(U$5&lt;=$E43+ROUND(($F43-$E43)*$G43,0),2,1),"")</x:f>
      </x:c>
    </x:row>
    <x:row r="44" ht="22" customHeight="1">
      <x:c r="A44" s="46" t="str">
        <x:f>IF('Task List'!A44="","",'Task List'!A44)</x:f>
      </x:c>
      <x:c r="B44" s="71" t="str">
        <x:f>IF('Task List'!C44="","",'Task List'!C44)</x:f>
      </x:c>
      <x:c r="C44" s="46" t="str">
        <x:f>IF('Task List'!D44="","",'Task List'!D44)</x:f>
      </x:c>
      <x:c r="D44" s="46" t="str">
        <x:f>IF('Task List'!G44="","",'Task List'!G44)</x:f>
      </x:c>
      <x:c r="E44" s="61" t="str">
        <x:f>IF('Task List'!H44="","",'Task List'!H44)</x:f>
      </x:c>
      <x:c r="F44" s="61" t="str">
        <x:f>IF('Task List'!I44="","",'Task List'!I44)</x:f>
      </x:c>
      <x:c r="G44" s="63" t="str">
        <x:f>IF('Task List'!K44="","",'Task List'!K44)</x:f>
      </x:c>
      <x:c r="H44" s="46" t="str">
        <x:f>IF('Task List'!J44="","",'Task List'!J44)</x:f>
      </x:c>
      <x:c r="I44" s="69" t="str">
        <x:f>IF(AND(I$5&lt;=$F44,I$5+6&gt;=$E44),IF(I$5&lt;=$E44+ROUND(($F44-$E44)*$G44,0),2,1),"")</x:f>
      </x:c>
      <x:c r="J44" s="69" t="str">
        <x:f>IF(AND(J$5&lt;=$F44,J$5+6&gt;=$E44),IF(J$5&lt;=$E44+ROUND(($F44-$E44)*$G44,0),2,1),"")</x:f>
      </x:c>
      <x:c r="K44" s="69" t="str">
        <x:f>IF(AND(K$5&lt;=$F44,K$5+6&gt;=$E44),IF(K$5&lt;=$E44+ROUND(($F44-$E44)*$G44,0),2,1),"")</x:f>
      </x:c>
      <x:c r="L44" s="69" t="str">
        <x:f>IF(AND(L$5&lt;=$F44,L$5+6&gt;=$E44),IF(L$5&lt;=$E44+ROUND(($F44-$E44)*$G44,0),2,1),"")</x:f>
      </x:c>
      <x:c r="M44" s="69" t="str">
        <x:f>IF(AND(M$5&lt;=$F44,M$5+6&gt;=$E44),IF(M$5&lt;=$E44+ROUND(($F44-$E44)*$G44,0),2,1),"")</x:f>
      </x:c>
      <x:c r="N44" s="69" t="str">
        <x:f>IF(AND(N$5&lt;=$F44,N$5+6&gt;=$E44),IF(N$5&lt;=$E44+ROUND(($F44-$E44)*$G44,0),2,1),"")</x:f>
      </x:c>
      <x:c r="O44" s="69" t="str">
        <x:f>IF(AND(O$5&lt;=$F44,O$5+6&gt;=$E44),IF(O$5&lt;=$E44+ROUND(($F44-$E44)*$G44,0),2,1),"")</x:f>
      </x:c>
      <x:c r="P44" s="69" t="str">
        <x:f>IF(AND(P$5&lt;=$F44,P$5+6&gt;=$E44),IF(P$5&lt;=$E44+ROUND(($F44-$E44)*$G44,0),2,1),"")</x:f>
      </x:c>
      <x:c r="Q44" s="69" t="str">
        <x:f>IF(AND(Q$5&lt;=$F44,Q$5+6&gt;=$E44),IF(Q$5&lt;=$E44+ROUND(($F44-$E44)*$G44,0),2,1),"")</x:f>
      </x:c>
      <x:c r="R44" s="69" t="str">
        <x:f>IF(AND(R$5&lt;=$F44,R$5+6&gt;=$E44),IF(R$5&lt;=$E44+ROUND(($F44-$E44)*$G44,0),2,1),"")</x:f>
      </x:c>
      <x:c r="S44" s="69" t="str">
        <x:f>IF(AND(S$5&lt;=$F44,S$5+6&gt;=$E44),IF(S$5&lt;=$E44+ROUND(($F44-$E44)*$G44,0),2,1),"")</x:f>
      </x:c>
      <x:c r="T44" s="69" t="str">
        <x:f>IF(AND(T$5&lt;=$F44,T$5+6&gt;=$E44),IF(T$5&lt;=$E44+ROUND(($F44-$E44)*$G44,0),2,1),"")</x:f>
      </x:c>
      <x:c r="U44" s="69" t="str">
        <x:f>IF(AND(U$5&lt;=$F44,U$5+6&gt;=$E44),IF(U$5&lt;=$E44+ROUND(($F44-$E44)*$G44,0),2,1),"")</x:f>
      </x:c>
    </x:row>
    <x:row r="45" ht="22" customHeight="1">
      <x:c r="A45" s="46" t="str">
        <x:f>IF('Task List'!A45="","",'Task List'!A45)</x:f>
      </x:c>
      <x:c r="B45" s="71" t="str">
        <x:f>IF('Task List'!C45="","",'Task List'!C45)</x:f>
      </x:c>
      <x:c r="C45" s="46" t="str">
        <x:f>IF('Task List'!D45="","",'Task List'!D45)</x:f>
      </x:c>
      <x:c r="D45" s="46" t="str">
        <x:f>IF('Task List'!G45="","",'Task List'!G45)</x:f>
      </x:c>
      <x:c r="E45" s="61" t="str">
        <x:f>IF('Task List'!H45="","",'Task List'!H45)</x:f>
      </x:c>
      <x:c r="F45" s="61" t="str">
        <x:f>IF('Task List'!I45="","",'Task List'!I45)</x:f>
      </x:c>
      <x:c r="G45" s="63" t="str">
        <x:f>IF('Task List'!K45="","",'Task List'!K45)</x:f>
      </x:c>
      <x:c r="H45" s="46" t="str">
        <x:f>IF('Task List'!J45="","",'Task List'!J45)</x:f>
      </x:c>
      <x:c r="I45" s="69" t="str">
        <x:f>IF(AND(I$5&lt;=$F45,I$5+6&gt;=$E45),IF(I$5&lt;=$E45+ROUND(($F45-$E45)*$G45,0),2,1),"")</x:f>
      </x:c>
      <x:c r="J45" s="69" t="str">
        <x:f>IF(AND(J$5&lt;=$F45,J$5+6&gt;=$E45),IF(J$5&lt;=$E45+ROUND(($F45-$E45)*$G45,0),2,1),"")</x:f>
      </x:c>
      <x:c r="K45" s="69" t="str">
        <x:f>IF(AND(K$5&lt;=$F45,K$5+6&gt;=$E45),IF(K$5&lt;=$E45+ROUND(($F45-$E45)*$G45,0),2,1),"")</x:f>
      </x:c>
      <x:c r="L45" s="69" t="str">
        <x:f>IF(AND(L$5&lt;=$F45,L$5+6&gt;=$E45),IF(L$5&lt;=$E45+ROUND(($F45-$E45)*$G45,0),2,1),"")</x:f>
      </x:c>
      <x:c r="M45" s="69" t="str">
        <x:f>IF(AND(M$5&lt;=$F45,M$5+6&gt;=$E45),IF(M$5&lt;=$E45+ROUND(($F45-$E45)*$G45,0),2,1),"")</x:f>
      </x:c>
      <x:c r="N45" s="69" t="str">
        <x:f>IF(AND(N$5&lt;=$F45,N$5+6&gt;=$E45),IF(N$5&lt;=$E45+ROUND(($F45-$E45)*$G45,0),2,1),"")</x:f>
      </x:c>
      <x:c r="O45" s="69" t="str">
        <x:f>IF(AND(O$5&lt;=$F45,O$5+6&gt;=$E45),IF(O$5&lt;=$E45+ROUND(($F45-$E45)*$G45,0),2,1),"")</x:f>
      </x:c>
      <x:c r="P45" s="69" t="str">
        <x:f>IF(AND(P$5&lt;=$F45,P$5+6&gt;=$E45),IF(P$5&lt;=$E45+ROUND(($F45-$E45)*$G45,0),2,1),"")</x:f>
      </x:c>
      <x:c r="Q45" s="69" t="str">
        <x:f>IF(AND(Q$5&lt;=$F45,Q$5+6&gt;=$E45),IF(Q$5&lt;=$E45+ROUND(($F45-$E45)*$G45,0),2,1),"")</x:f>
      </x:c>
      <x:c r="R45" s="69" t="str">
        <x:f>IF(AND(R$5&lt;=$F45,R$5+6&gt;=$E45),IF(R$5&lt;=$E45+ROUND(($F45-$E45)*$G45,0),2,1),"")</x:f>
      </x:c>
      <x:c r="S45" s="69" t="str">
        <x:f>IF(AND(S$5&lt;=$F45,S$5+6&gt;=$E45),IF(S$5&lt;=$E45+ROUND(($F45-$E45)*$G45,0),2,1),"")</x:f>
      </x:c>
      <x:c r="T45" s="69" t="str">
        <x:f>IF(AND(T$5&lt;=$F45,T$5+6&gt;=$E45),IF(T$5&lt;=$E45+ROUND(($F45-$E45)*$G45,0),2,1),"")</x:f>
      </x:c>
      <x:c r="U45" s="69" t="str">
        <x:f>IF(AND(U$5&lt;=$F45,U$5+6&gt;=$E45),IF(U$5&lt;=$E45+ROUND(($F45-$E45)*$G45,0),2,1),"")</x:f>
      </x:c>
    </x:row>
    <x:row r="46" ht="22" customHeight="1">
      <x:c r="A46" s="46" t="str">
        <x:f>IF('Task List'!A46="","",'Task List'!A46)</x:f>
      </x:c>
      <x:c r="B46" s="71" t="str">
        <x:f>IF('Task List'!C46="","",'Task List'!C46)</x:f>
      </x:c>
      <x:c r="C46" s="46" t="str">
        <x:f>IF('Task List'!D46="","",'Task List'!D46)</x:f>
      </x:c>
      <x:c r="D46" s="46" t="str">
        <x:f>IF('Task List'!G46="","",'Task List'!G46)</x:f>
      </x:c>
      <x:c r="E46" s="61" t="str">
        <x:f>IF('Task List'!H46="","",'Task List'!H46)</x:f>
      </x:c>
      <x:c r="F46" s="61" t="str">
        <x:f>IF('Task List'!I46="","",'Task List'!I46)</x:f>
      </x:c>
      <x:c r="G46" s="63" t="str">
        <x:f>IF('Task List'!K46="","",'Task List'!K46)</x:f>
      </x:c>
      <x:c r="H46" s="46" t="str">
        <x:f>IF('Task List'!J46="","",'Task List'!J46)</x:f>
      </x:c>
      <x:c r="I46" s="69" t="str">
        <x:f>IF(AND(I$5&lt;=$F46,I$5+6&gt;=$E46),IF(I$5&lt;=$E46+ROUND(($F46-$E46)*$G46,0),2,1),"")</x:f>
      </x:c>
      <x:c r="J46" s="69" t="str">
        <x:f>IF(AND(J$5&lt;=$F46,J$5+6&gt;=$E46),IF(J$5&lt;=$E46+ROUND(($F46-$E46)*$G46,0),2,1),"")</x:f>
      </x:c>
      <x:c r="K46" s="69" t="str">
        <x:f>IF(AND(K$5&lt;=$F46,K$5+6&gt;=$E46),IF(K$5&lt;=$E46+ROUND(($F46-$E46)*$G46,0),2,1),"")</x:f>
      </x:c>
      <x:c r="L46" s="69" t="str">
        <x:f>IF(AND(L$5&lt;=$F46,L$5+6&gt;=$E46),IF(L$5&lt;=$E46+ROUND(($F46-$E46)*$G46,0),2,1),"")</x:f>
      </x:c>
      <x:c r="M46" s="69" t="str">
        <x:f>IF(AND(M$5&lt;=$F46,M$5+6&gt;=$E46),IF(M$5&lt;=$E46+ROUND(($F46-$E46)*$G46,0),2,1),"")</x:f>
      </x:c>
      <x:c r="N46" s="69" t="str">
        <x:f>IF(AND(N$5&lt;=$F46,N$5+6&gt;=$E46),IF(N$5&lt;=$E46+ROUND(($F46-$E46)*$G46,0),2,1),"")</x:f>
      </x:c>
      <x:c r="O46" s="69" t="str">
        <x:f>IF(AND(O$5&lt;=$F46,O$5+6&gt;=$E46),IF(O$5&lt;=$E46+ROUND(($F46-$E46)*$G46,0),2,1),"")</x:f>
      </x:c>
      <x:c r="P46" s="69" t="str">
        <x:f>IF(AND(P$5&lt;=$F46,P$5+6&gt;=$E46),IF(P$5&lt;=$E46+ROUND(($F46-$E46)*$G46,0),2,1),"")</x:f>
      </x:c>
      <x:c r="Q46" s="69" t="str">
        <x:f>IF(AND(Q$5&lt;=$F46,Q$5+6&gt;=$E46),IF(Q$5&lt;=$E46+ROUND(($F46-$E46)*$G46,0),2,1),"")</x:f>
      </x:c>
      <x:c r="R46" s="69" t="str">
        <x:f>IF(AND(R$5&lt;=$F46,R$5+6&gt;=$E46),IF(R$5&lt;=$E46+ROUND(($F46-$E46)*$G46,0),2,1),"")</x:f>
      </x:c>
      <x:c r="S46" s="69" t="str">
        <x:f>IF(AND(S$5&lt;=$F46,S$5+6&gt;=$E46),IF(S$5&lt;=$E46+ROUND(($F46-$E46)*$G46,0),2,1),"")</x:f>
      </x:c>
      <x:c r="T46" s="69" t="str">
        <x:f>IF(AND(T$5&lt;=$F46,T$5+6&gt;=$E46),IF(T$5&lt;=$E46+ROUND(($F46-$E46)*$G46,0),2,1),"")</x:f>
      </x:c>
      <x:c r="U46" s="69" t="str">
        <x:f>IF(AND(U$5&lt;=$F46,U$5+6&gt;=$E46),IF(U$5&lt;=$E46+ROUND(($F46-$E46)*$G46,0),2,1),"")</x:f>
      </x:c>
    </x:row>
    <x:row r="47" ht="22" customHeight="1">
      <x:c r="A47" s="46" t="str">
        <x:f>IF('Task List'!A47="","",'Task List'!A47)</x:f>
      </x:c>
      <x:c r="B47" s="71" t="str">
        <x:f>IF('Task List'!C47="","",'Task List'!C47)</x:f>
      </x:c>
      <x:c r="C47" s="46" t="str">
        <x:f>IF('Task List'!D47="","",'Task List'!D47)</x:f>
      </x:c>
      <x:c r="D47" s="46" t="str">
        <x:f>IF('Task List'!G47="","",'Task List'!G47)</x:f>
      </x:c>
      <x:c r="E47" s="61" t="str">
        <x:f>IF('Task List'!H47="","",'Task List'!H47)</x:f>
      </x:c>
      <x:c r="F47" s="61" t="str">
        <x:f>IF('Task List'!I47="","",'Task List'!I47)</x:f>
      </x:c>
      <x:c r="G47" s="63" t="str">
        <x:f>IF('Task List'!K47="","",'Task List'!K47)</x:f>
      </x:c>
      <x:c r="H47" s="46" t="str">
        <x:f>IF('Task List'!J47="","",'Task List'!J47)</x:f>
      </x:c>
      <x:c r="I47" s="69" t="str">
        <x:f>IF(AND(I$5&lt;=$F47,I$5+6&gt;=$E47),IF(I$5&lt;=$E47+ROUND(($F47-$E47)*$G47,0),2,1),"")</x:f>
      </x:c>
      <x:c r="J47" s="69" t="str">
        <x:f>IF(AND(J$5&lt;=$F47,J$5+6&gt;=$E47),IF(J$5&lt;=$E47+ROUND(($F47-$E47)*$G47,0),2,1),"")</x:f>
      </x:c>
      <x:c r="K47" s="69" t="str">
        <x:f>IF(AND(K$5&lt;=$F47,K$5+6&gt;=$E47),IF(K$5&lt;=$E47+ROUND(($F47-$E47)*$G47,0),2,1),"")</x:f>
      </x:c>
      <x:c r="L47" s="69" t="str">
        <x:f>IF(AND(L$5&lt;=$F47,L$5+6&gt;=$E47),IF(L$5&lt;=$E47+ROUND(($F47-$E47)*$G47,0),2,1),"")</x:f>
      </x:c>
      <x:c r="M47" s="69" t="str">
        <x:f>IF(AND(M$5&lt;=$F47,M$5+6&gt;=$E47),IF(M$5&lt;=$E47+ROUND(($F47-$E47)*$G47,0),2,1),"")</x:f>
      </x:c>
      <x:c r="N47" s="69" t="str">
        <x:f>IF(AND(N$5&lt;=$F47,N$5+6&gt;=$E47),IF(N$5&lt;=$E47+ROUND(($F47-$E47)*$G47,0),2,1),"")</x:f>
      </x:c>
      <x:c r="O47" s="69" t="str">
        <x:f>IF(AND(O$5&lt;=$F47,O$5+6&gt;=$E47),IF(O$5&lt;=$E47+ROUND(($F47-$E47)*$G47,0),2,1),"")</x:f>
      </x:c>
      <x:c r="P47" s="69" t="str">
        <x:f>IF(AND(P$5&lt;=$F47,P$5+6&gt;=$E47),IF(P$5&lt;=$E47+ROUND(($F47-$E47)*$G47,0),2,1),"")</x:f>
      </x:c>
      <x:c r="Q47" s="69" t="str">
        <x:f>IF(AND(Q$5&lt;=$F47,Q$5+6&gt;=$E47),IF(Q$5&lt;=$E47+ROUND(($F47-$E47)*$G47,0),2,1),"")</x:f>
      </x:c>
      <x:c r="R47" s="69" t="str">
        <x:f>IF(AND(R$5&lt;=$F47,R$5+6&gt;=$E47),IF(R$5&lt;=$E47+ROUND(($F47-$E47)*$G47,0),2,1),"")</x:f>
      </x:c>
      <x:c r="S47" s="69" t="str">
        <x:f>IF(AND(S$5&lt;=$F47,S$5+6&gt;=$E47),IF(S$5&lt;=$E47+ROUND(($F47-$E47)*$G47,0),2,1),"")</x:f>
      </x:c>
      <x:c r="T47" s="69" t="str">
        <x:f>IF(AND(T$5&lt;=$F47,T$5+6&gt;=$E47),IF(T$5&lt;=$E47+ROUND(($F47-$E47)*$G47,0),2,1),"")</x:f>
      </x:c>
      <x:c r="U47" s="69" t="str">
        <x:f>IF(AND(U$5&lt;=$F47,U$5+6&gt;=$E47),IF(U$5&lt;=$E47+ROUND(($F47-$E47)*$G47,0),2,1),"")</x:f>
      </x:c>
    </x:row>
    <x:row r="48" ht="22" customHeight="1">
      <x:c r="A48" s="46" t="str">
        <x:f>IF('Task List'!A48="","",'Task List'!A48)</x:f>
      </x:c>
      <x:c r="B48" s="71" t="str">
        <x:f>IF('Task List'!C48="","",'Task List'!C48)</x:f>
      </x:c>
      <x:c r="C48" s="46" t="str">
        <x:f>IF('Task List'!D48="","",'Task List'!D48)</x:f>
      </x:c>
      <x:c r="D48" s="46" t="str">
        <x:f>IF('Task List'!G48="","",'Task List'!G48)</x:f>
      </x:c>
      <x:c r="E48" s="61" t="str">
        <x:f>IF('Task List'!H48="","",'Task List'!H48)</x:f>
      </x:c>
      <x:c r="F48" s="61" t="str">
        <x:f>IF('Task List'!I48="","",'Task List'!I48)</x:f>
      </x:c>
      <x:c r="G48" s="63" t="str">
        <x:f>IF('Task List'!K48="","",'Task List'!K48)</x:f>
      </x:c>
      <x:c r="H48" s="46" t="str">
        <x:f>IF('Task List'!J48="","",'Task List'!J48)</x:f>
      </x:c>
      <x:c r="I48" s="69" t="str">
        <x:f>IF(AND(I$5&lt;=$F48,I$5+6&gt;=$E48),IF(I$5&lt;=$E48+ROUND(($F48-$E48)*$G48,0),2,1),"")</x:f>
      </x:c>
      <x:c r="J48" s="69" t="str">
        <x:f>IF(AND(J$5&lt;=$F48,J$5+6&gt;=$E48),IF(J$5&lt;=$E48+ROUND(($F48-$E48)*$G48,0),2,1),"")</x:f>
      </x:c>
      <x:c r="K48" s="69" t="str">
        <x:f>IF(AND(K$5&lt;=$F48,K$5+6&gt;=$E48),IF(K$5&lt;=$E48+ROUND(($F48-$E48)*$G48,0),2,1),"")</x:f>
      </x:c>
      <x:c r="L48" s="69" t="str">
        <x:f>IF(AND(L$5&lt;=$F48,L$5+6&gt;=$E48),IF(L$5&lt;=$E48+ROUND(($F48-$E48)*$G48,0),2,1),"")</x:f>
      </x:c>
      <x:c r="M48" s="69" t="str">
        <x:f>IF(AND(M$5&lt;=$F48,M$5+6&gt;=$E48),IF(M$5&lt;=$E48+ROUND(($F48-$E48)*$G48,0),2,1),"")</x:f>
      </x:c>
      <x:c r="N48" s="69" t="str">
        <x:f>IF(AND(N$5&lt;=$F48,N$5+6&gt;=$E48),IF(N$5&lt;=$E48+ROUND(($F48-$E48)*$G48,0),2,1),"")</x:f>
      </x:c>
      <x:c r="O48" s="69" t="str">
        <x:f>IF(AND(O$5&lt;=$F48,O$5+6&gt;=$E48),IF(O$5&lt;=$E48+ROUND(($F48-$E48)*$G48,0),2,1),"")</x:f>
      </x:c>
      <x:c r="P48" s="69" t="str">
        <x:f>IF(AND(P$5&lt;=$F48,P$5+6&gt;=$E48),IF(P$5&lt;=$E48+ROUND(($F48-$E48)*$G48,0),2,1),"")</x:f>
      </x:c>
      <x:c r="Q48" s="69" t="str">
        <x:f>IF(AND(Q$5&lt;=$F48,Q$5+6&gt;=$E48),IF(Q$5&lt;=$E48+ROUND(($F48-$E48)*$G48,0),2,1),"")</x:f>
      </x:c>
      <x:c r="R48" s="69" t="str">
        <x:f>IF(AND(R$5&lt;=$F48,R$5+6&gt;=$E48),IF(R$5&lt;=$E48+ROUND(($F48-$E48)*$G48,0),2,1),"")</x:f>
      </x:c>
      <x:c r="S48" s="69" t="str">
        <x:f>IF(AND(S$5&lt;=$F48,S$5+6&gt;=$E48),IF(S$5&lt;=$E48+ROUND(($F48-$E48)*$G48,0),2,1),"")</x:f>
      </x:c>
      <x:c r="T48" s="69" t="str">
        <x:f>IF(AND(T$5&lt;=$F48,T$5+6&gt;=$E48),IF(T$5&lt;=$E48+ROUND(($F48-$E48)*$G48,0),2,1),"")</x:f>
      </x:c>
      <x:c r="U48" s="69" t="str">
        <x:f>IF(AND(U$5&lt;=$F48,U$5+6&gt;=$E48),IF(U$5&lt;=$E48+ROUND(($F48-$E48)*$G48,0),2,1),"")</x:f>
      </x:c>
    </x:row>
    <x:row r="49" ht="22" customHeight="1">
      <x:c r="A49" s="46" t="str">
        <x:f>IF('Task List'!A49="","",'Task List'!A49)</x:f>
      </x:c>
      <x:c r="B49" s="71" t="str">
        <x:f>IF('Task List'!C49="","",'Task List'!C49)</x:f>
      </x:c>
      <x:c r="C49" s="46" t="str">
        <x:f>IF('Task List'!D49="","",'Task List'!D49)</x:f>
      </x:c>
      <x:c r="D49" s="46" t="str">
        <x:f>IF('Task List'!G49="","",'Task List'!G49)</x:f>
      </x:c>
      <x:c r="E49" s="61" t="str">
        <x:f>IF('Task List'!H49="","",'Task List'!H49)</x:f>
      </x:c>
      <x:c r="F49" s="61" t="str">
        <x:f>IF('Task List'!I49="","",'Task List'!I49)</x:f>
      </x:c>
      <x:c r="G49" s="63" t="str">
        <x:f>IF('Task List'!K49="","",'Task List'!K49)</x:f>
      </x:c>
      <x:c r="H49" s="46" t="str">
        <x:f>IF('Task List'!J49="","",'Task List'!J49)</x:f>
      </x:c>
      <x:c r="I49" s="69" t="str">
        <x:f>IF(AND(I$5&lt;=$F49,I$5+6&gt;=$E49),IF(I$5&lt;=$E49+ROUND(($F49-$E49)*$G49,0),2,1),"")</x:f>
      </x:c>
      <x:c r="J49" s="69" t="str">
        <x:f>IF(AND(J$5&lt;=$F49,J$5+6&gt;=$E49),IF(J$5&lt;=$E49+ROUND(($F49-$E49)*$G49,0),2,1),"")</x:f>
      </x:c>
      <x:c r="K49" s="69" t="str">
        <x:f>IF(AND(K$5&lt;=$F49,K$5+6&gt;=$E49),IF(K$5&lt;=$E49+ROUND(($F49-$E49)*$G49,0),2,1),"")</x:f>
      </x:c>
      <x:c r="L49" s="69" t="str">
        <x:f>IF(AND(L$5&lt;=$F49,L$5+6&gt;=$E49),IF(L$5&lt;=$E49+ROUND(($F49-$E49)*$G49,0),2,1),"")</x:f>
      </x:c>
      <x:c r="M49" s="69" t="str">
        <x:f>IF(AND(M$5&lt;=$F49,M$5+6&gt;=$E49),IF(M$5&lt;=$E49+ROUND(($F49-$E49)*$G49,0),2,1),"")</x:f>
      </x:c>
      <x:c r="N49" s="69" t="str">
        <x:f>IF(AND(N$5&lt;=$F49,N$5+6&gt;=$E49),IF(N$5&lt;=$E49+ROUND(($F49-$E49)*$G49,0),2,1),"")</x:f>
      </x:c>
      <x:c r="O49" s="69" t="str">
        <x:f>IF(AND(O$5&lt;=$F49,O$5+6&gt;=$E49),IF(O$5&lt;=$E49+ROUND(($F49-$E49)*$G49,0),2,1),"")</x:f>
      </x:c>
      <x:c r="P49" s="69" t="str">
        <x:f>IF(AND(P$5&lt;=$F49,P$5+6&gt;=$E49),IF(P$5&lt;=$E49+ROUND(($F49-$E49)*$G49,0),2,1),"")</x:f>
      </x:c>
      <x:c r="Q49" s="69" t="str">
        <x:f>IF(AND(Q$5&lt;=$F49,Q$5+6&gt;=$E49),IF(Q$5&lt;=$E49+ROUND(($F49-$E49)*$G49,0),2,1),"")</x:f>
      </x:c>
      <x:c r="R49" s="69" t="str">
        <x:f>IF(AND(R$5&lt;=$F49,R$5+6&gt;=$E49),IF(R$5&lt;=$E49+ROUND(($F49-$E49)*$G49,0),2,1),"")</x:f>
      </x:c>
      <x:c r="S49" s="69" t="str">
        <x:f>IF(AND(S$5&lt;=$F49,S$5+6&gt;=$E49),IF(S$5&lt;=$E49+ROUND(($F49-$E49)*$G49,0),2,1),"")</x:f>
      </x:c>
      <x:c r="T49" s="69" t="str">
        <x:f>IF(AND(T$5&lt;=$F49,T$5+6&gt;=$E49),IF(T$5&lt;=$E49+ROUND(($F49-$E49)*$G49,0),2,1),"")</x:f>
      </x:c>
      <x:c r="U49" s="69" t="str">
        <x:f>IF(AND(U$5&lt;=$F49,U$5+6&gt;=$E49),IF(U$5&lt;=$E49+ROUND(($F49-$E49)*$G49,0),2,1),"")</x:f>
      </x:c>
    </x:row>
    <x:row r="50" ht="22" customHeight="1">
      <x:c r="A50" s="46" t="str">
        <x:f>IF('Task List'!A50="","",'Task List'!A50)</x:f>
      </x:c>
      <x:c r="B50" s="71" t="str">
        <x:f>IF('Task List'!C50="","",'Task List'!C50)</x:f>
      </x:c>
      <x:c r="C50" s="46" t="str">
        <x:f>IF('Task List'!D50="","",'Task List'!D50)</x:f>
      </x:c>
      <x:c r="D50" s="46" t="str">
        <x:f>IF('Task List'!G50="","",'Task List'!G50)</x:f>
      </x:c>
      <x:c r="E50" s="61" t="str">
        <x:f>IF('Task List'!H50="","",'Task List'!H50)</x:f>
      </x:c>
      <x:c r="F50" s="61" t="str">
        <x:f>IF('Task List'!I50="","",'Task List'!I50)</x:f>
      </x:c>
      <x:c r="G50" s="63" t="str">
        <x:f>IF('Task List'!K50="","",'Task List'!K50)</x:f>
      </x:c>
      <x:c r="H50" s="46" t="str">
        <x:f>IF('Task List'!J50="","",'Task List'!J50)</x:f>
      </x:c>
      <x:c r="I50" s="69" t="str">
        <x:f>IF(AND(I$5&lt;=$F50,I$5+6&gt;=$E50),IF(I$5&lt;=$E50+ROUND(($F50-$E50)*$G50,0),2,1),"")</x:f>
      </x:c>
      <x:c r="J50" s="69" t="str">
        <x:f>IF(AND(J$5&lt;=$F50,J$5+6&gt;=$E50),IF(J$5&lt;=$E50+ROUND(($F50-$E50)*$G50,0),2,1),"")</x:f>
      </x:c>
      <x:c r="K50" s="69" t="str">
        <x:f>IF(AND(K$5&lt;=$F50,K$5+6&gt;=$E50),IF(K$5&lt;=$E50+ROUND(($F50-$E50)*$G50,0),2,1),"")</x:f>
      </x:c>
      <x:c r="L50" s="69" t="str">
        <x:f>IF(AND(L$5&lt;=$F50,L$5+6&gt;=$E50),IF(L$5&lt;=$E50+ROUND(($F50-$E50)*$G50,0),2,1),"")</x:f>
      </x:c>
      <x:c r="M50" s="69" t="str">
        <x:f>IF(AND(M$5&lt;=$F50,M$5+6&gt;=$E50),IF(M$5&lt;=$E50+ROUND(($F50-$E50)*$G50,0),2,1),"")</x:f>
      </x:c>
      <x:c r="N50" s="69" t="str">
        <x:f>IF(AND(N$5&lt;=$F50,N$5+6&gt;=$E50),IF(N$5&lt;=$E50+ROUND(($F50-$E50)*$G50,0),2,1),"")</x:f>
      </x:c>
      <x:c r="O50" s="69" t="str">
        <x:f>IF(AND(O$5&lt;=$F50,O$5+6&gt;=$E50),IF(O$5&lt;=$E50+ROUND(($F50-$E50)*$G50,0),2,1),"")</x:f>
      </x:c>
      <x:c r="P50" s="69" t="str">
        <x:f>IF(AND(P$5&lt;=$F50,P$5+6&gt;=$E50),IF(P$5&lt;=$E50+ROUND(($F50-$E50)*$G50,0),2,1),"")</x:f>
      </x:c>
      <x:c r="Q50" s="69" t="str">
        <x:f>IF(AND(Q$5&lt;=$F50,Q$5+6&gt;=$E50),IF(Q$5&lt;=$E50+ROUND(($F50-$E50)*$G50,0),2,1),"")</x:f>
      </x:c>
      <x:c r="R50" s="69" t="str">
        <x:f>IF(AND(R$5&lt;=$F50,R$5+6&gt;=$E50),IF(R$5&lt;=$E50+ROUND(($F50-$E50)*$G50,0),2,1),"")</x:f>
      </x:c>
      <x:c r="S50" s="69" t="str">
        <x:f>IF(AND(S$5&lt;=$F50,S$5+6&gt;=$E50),IF(S$5&lt;=$E50+ROUND(($F50-$E50)*$G50,0),2,1),"")</x:f>
      </x:c>
      <x:c r="T50" s="69" t="str">
        <x:f>IF(AND(T$5&lt;=$F50,T$5+6&gt;=$E50),IF(T$5&lt;=$E50+ROUND(($F50-$E50)*$G50,0),2,1),"")</x:f>
      </x:c>
      <x:c r="U50" s="69" t="str">
        <x:f>IF(AND(U$5&lt;=$F50,U$5+6&gt;=$E50),IF(U$5&lt;=$E50+ROUND(($F50-$E50)*$G50,0),2,1),"")</x:f>
      </x:c>
    </x:row>
    <x:row r="51" ht="22" customHeight="1">
      <x:c r="A51" s="46" t="str">
        <x:f>IF('Task List'!A51="","",'Task List'!A51)</x:f>
      </x:c>
      <x:c r="B51" s="71" t="str">
        <x:f>IF('Task List'!C51="","",'Task List'!C51)</x:f>
      </x:c>
      <x:c r="C51" s="46" t="str">
        <x:f>IF('Task List'!D51="","",'Task List'!D51)</x:f>
      </x:c>
      <x:c r="D51" s="46" t="str">
        <x:f>IF('Task List'!G51="","",'Task List'!G51)</x:f>
      </x:c>
      <x:c r="E51" s="61" t="str">
        <x:f>IF('Task List'!H51="","",'Task List'!H51)</x:f>
      </x:c>
      <x:c r="F51" s="61" t="str">
        <x:f>IF('Task List'!I51="","",'Task List'!I51)</x:f>
      </x:c>
      <x:c r="G51" s="63" t="str">
        <x:f>IF('Task List'!K51="","",'Task List'!K51)</x:f>
      </x:c>
      <x:c r="H51" s="46" t="str">
        <x:f>IF('Task List'!J51="","",'Task List'!J51)</x:f>
      </x:c>
      <x:c r="I51" s="69" t="str">
        <x:f>IF(AND(I$5&lt;=$F51,I$5+6&gt;=$E51),IF(I$5&lt;=$E51+ROUND(($F51-$E51)*$G51,0),2,1),"")</x:f>
      </x:c>
      <x:c r="J51" s="69" t="str">
        <x:f>IF(AND(J$5&lt;=$F51,J$5+6&gt;=$E51),IF(J$5&lt;=$E51+ROUND(($F51-$E51)*$G51,0),2,1),"")</x:f>
      </x:c>
      <x:c r="K51" s="69" t="str">
        <x:f>IF(AND(K$5&lt;=$F51,K$5+6&gt;=$E51),IF(K$5&lt;=$E51+ROUND(($F51-$E51)*$G51,0),2,1),"")</x:f>
      </x:c>
      <x:c r="L51" s="69" t="str">
        <x:f>IF(AND(L$5&lt;=$F51,L$5+6&gt;=$E51),IF(L$5&lt;=$E51+ROUND(($F51-$E51)*$G51,0),2,1),"")</x:f>
      </x:c>
      <x:c r="M51" s="69" t="str">
        <x:f>IF(AND(M$5&lt;=$F51,M$5+6&gt;=$E51),IF(M$5&lt;=$E51+ROUND(($F51-$E51)*$G51,0),2,1),"")</x:f>
      </x:c>
      <x:c r="N51" s="69" t="str">
        <x:f>IF(AND(N$5&lt;=$F51,N$5+6&gt;=$E51),IF(N$5&lt;=$E51+ROUND(($F51-$E51)*$G51,0),2,1),"")</x:f>
      </x:c>
      <x:c r="O51" s="69" t="str">
        <x:f>IF(AND(O$5&lt;=$F51,O$5+6&gt;=$E51),IF(O$5&lt;=$E51+ROUND(($F51-$E51)*$G51,0),2,1),"")</x:f>
      </x:c>
      <x:c r="P51" s="69" t="str">
        <x:f>IF(AND(P$5&lt;=$F51,P$5+6&gt;=$E51),IF(P$5&lt;=$E51+ROUND(($F51-$E51)*$G51,0),2,1),"")</x:f>
      </x:c>
      <x:c r="Q51" s="69" t="str">
        <x:f>IF(AND(Q$5&lt;=$F51,Q$5+6&gt;=$E51),IF(Q$5&lt;=$E51+ROUND(($F51-$E51)*$G51,0),2,1),"")</x:f>
      </x:c>
      <x:c r="R51" s="69" t="str">
        <x:f>IF(AND(R$5&lt;=$F51,R$5+6&gt;=$E51),IF(R$5&lt;=$E51+ROUND(($F51-$E51)*$G51,0),2,1),"")</x:f>
      </x:c>
      <x:c r="S51" s="69" t="str">
        <x:f>IF(AND(S$5&lt;=$F51,S$5+6&gt;=$E51),IF(S$5&lt;=$E51+ROUND(($F51-$E51)*$G51,0),2,1),"")</x:f>
      </x:c>
      <x:c r="T51" s="69" t="str">
        <x:f>IF(AND(T$5&lt;=$F51,T$5+6&gt;=$E51),IF(T$5&lt;=$E51+ROUND(($F51-$E51)*$G51,0),2,1),"")</x:f>
      </x:c>
      <x:c r="U51" s="69" t="str">
        <x:f>IF(AND(U$5&lt;=$F51,U$5+6&gt;=$E51),IF(U$5&lt;=$E51+ROUND(($F51-$E51)*$G51,0),2,1),"")</x:f>
      </x:c>
    </x:row>
    <x:row r="52" ht="22" customHeight="1">
      <x:c r="A52" s="46" t="str">
        <x:f>IF('Task List'!A52="","",'Task List'!A52)</x:f>
      </x:c>
      <x:c r="B52" s="71" t="str">
        <x:f>IF('Task List'!C52="","",'Task List'!C52)</x:f>
      </x:c>
      <x:c r="C52" s="46" t="str">
        <x:f>IF('Task List'!D52="","",'Task List'!D52)</x:f>
      </x:c>
      <x:c r="D52" s="46" t="str">
        <x:f>IF('Task List'!G52="","",'Task List'!G52)</x:f>
      </x:c>
      <x:c r="E52" s="61" t="str">
        <x:f>IF('Task List'!H52="","",'Task List'!H52)</x:f>
      </x:c>
      <x:c r="F52" s="61" t="str">
        <x:f>IF('Task List'!I52="","",'Task List'!I52)</x:f>
      </x:c>
      <x:c r="G52" s="63" t="str">
        <x:f>IF('Task List'!K52="","",'Task List'!K52)</x:f>
      </x:c>
      <x:c r="H52" s="46" t="str">
        <x:f>IF('Task List'!J52="","",'Task List'!J52)</x:f>
      </x:c>
      <x:c r="I52" s="69" t="str">
        <x:f>IF(AND(I$5&lt;=$F52,I$5+6&gt;=$E52),IF(I$5&lt;=$E52+ROUND(($F52-$E52)*$G52,0),2,1),"")</x:f>
      </x:c>
      <x:c r="J52" s="69" t="str">
        <x:f>IF(AND(J$5&lt;=$F52,J$5+6&gt;=$E52),IF(J$5&lt;=$E52+ROUND(($F52-$E52)*$G52,0),2,1),"")</x:f>
      </x:c>
      <x:c r="K52" s="69" t="str">
        <x:f>IF(AND(K$5&lt;=$F52,K$5+6&gt;=$E52),IF(K$5&lt;=$E52+ROUND(($F52-$E52)*$G52,0),2,1),"")</x:f>
      </x:c>
      <x:c r="L52" s="69" t="str">
        <x:f>IF(AND(L$5&lt;=$F52,L$5+6&gt;=$E52),IF(L$5&lt;=$E52+ROUND(($F52-$E52)*$G52,0),2,1),"")</x:f>
      </x:c>
      <x:c r="M52" s="69" t="str">
        <x:f>IF(AND(M$5&lt;=$F52,M$5+6&gt;=$E52),IF(M$5&lt;=$E52+ROUND(($F52-$E52)*$G52,0),2,1),"")</x:f>
      </x:c>
      <x:c r="N52" s="69" t="str">
        <x:f>IF(AND(N$5&lt;=$F52,N$5+6&gt;=$E52),IF(N$5&lt;=$E52+ROUND(($F52-$E52)*$G52,0),2,1),"")</x:f>
      </x:c>
      <x:c r="O52" s="69" t="str">
        <x:f>IF(AND(O$5&lt;=$F52,O$5+6&gt;=$E52),IF(O$5&lt;=$E52+ROUND(($F52-$E52)*$G52,0),2,1),"")</x:f>
      </x:c>
      <x:c r="P52" s="69" t="str">
        <x:f>IF(AND(P$5&lt;=$F52,P$5+6&gt;=$E52),IF(P$5&lt;=$E52+ROUND(($F52-$E52)*$G52,0),2,1),"")</x:f>
      </x:c>
      <x:c r="Q52" s="69" t="str">
        <x:f>IF(AND(Q$5&lt;=$F52,Q$5+6&gt;=$E52),IF(Q$5&lt;=$E52+ROUND(($F52-$E52)*$G52,0),2,1),"")</x:f>
      </x:c>
      <x:c r="R52" s="69" t="str">
        <x:f>IF(AND(R$5&lt;=$F52,R$5+6&gt;=$E52),IF(R$5&lt;=$E52+ROUND(($F52-$E52)*$G52,0),2,1),"")</x:f>
      </x:c>
      <x:c r="S52" s="69" t="str">
        <x:f>IF(AND(S$5&lt;=$F52,S$5+6&gt;=$E52),IF(S$5&lt;=$E52+ROUND(($F52-$E52)*$G52,0),2,1),"")</x:f>
      </x:c>
      <x:c r="T52" s="69" t="str">
        <x:f>IF(AND(T$5&lt;=$F52,T$5+6&gt;=$E52),IF(T$5&lt;=$E52+ROUND(($F52-$E52)*$G52,0),2,1),"")</x:f>
      </x:c>
      <x:c r="U52" s="69" t="str">
        <x:f>IF(AND(U$5&lt;=$F52,U$5+6&gt;=$E52),IF(U$5&lt;=$E52+ROUND(($F52-$E52)*$G52,0),2,1),"")</x:f>
      </x:c>
    </x:row>
    <x:row r="53" ht="22" customHeight="1">
      <x:c r="A53" s="46" t="str">
        <x:f>IF('Task List'!A53="","",'Task List'!A53)</x:f>
      </x:c>
      <x:c r="B53" s="71" t="str">
        <x:f>IF('Task List'!C53="","",'Task List'!C53)</x:f>
      </x:c>
      <x:c r="C53" s="46" t="str">
        <x:f>IF('Task List'!D53="","",'Task List'!D53)</x:f>
      </x:c>
      <x:c r="D53" s="46" t="str">
        <x:f>IF('Task List'!G53="","",'Task List'!G53)</x:f>
      </x:c>
      <x:c r="E53" s="61" t="str">
        <x:f>IF('Task List'!H53="","",'Task List'!H53)</x:f>
      </x:c>
      <x:c r="F53" s="61" t="str">
        <x:f>IF('Task List'!I53="","",'Task List'!I53)</x:f>
      </x:c>
      <x:c r="G53" s="63" t="str">
        <x:f>IF('Task List'!K53="","",'Task List'!K53)</x:f>
      </x:c>
      <x:c r="H53" s="46" t="str">
        <x:f>IF('Task List'!J53="","",'Task List'!J53)</x:f>
      </x:c>
      <x:c r="I53" s="69" t="str">
        <x:f>IF(AND(I$5&lt;=$F53,I$5+6&gt;=$E53),IF(I$5&lt;=$E53+ROUND(($F53-$E53)*$G53,0),2,1),"")</x:f>
      </x:c>
      <x:c r="J53" s="69" t="str">
        <x:f>IF(AND(J$5&lt;=$F53,J$5+6&gt;=$E53),IF(J$5&lt;=$E53+ROUND(($F53-$E53)*$G53,0),2,1),"")</x:f>
      </x:c>
      <x:c r="K53" s="69" t="str">
        <x:f>IF(AND(K$5&lt;=$F53,K$5+6&gt;=$E53),IF(K$5&lt;=$E53+ROUND(($F53-$E53)*$G53,0),2,1),"")</x:f>
      </x:c>
      <x:c r="L53" s="69" t="str">
        <x:f>IF(AND(L$5&lt;=$F53,L$5+6&gt;=$E53),IF(L$5&lt;=$E53+ROUND(($F53-$E53)*$G53,0),2,1),"")</x:f>
      </x:c>
      <x:c r="M53" s="69" t="str">
        <x:f>IF(AND(M$5&lt;=$F53,M$5+6&gt;=$E53),IF(M$5&lt;=$E53+ROUND(($F53-$E53)*$G53,0),2,1),"")</x:f>
      </x:c>
      <x:c r="N53" s="69" t="str">
        <x:f>IF(AND(N$5&lt;=$F53,N$5+6&gt;=$E53),IF(N$5&lt;=$E53+ROUND(($F53-$E53)*$G53,0),2,1),"")</x:f>
      </x:c>
      <x:c r="O53" s="69" t="str">
        <x:f>IF(AND(O$5&lt;=$F53,O$5+6&gt;=$E53),IF(O$5&lt;=$E53+ROUND(($F53-$E53)*$G53,0),2,1),"")</x:f>
      </x:c>
      <x:c r="P53" s="69" t="str">
        <x:f>IF(AND(P$5&lt;=$F53,P$5+6&gt;=$E53),IF(P$5&lt;=$E53+ROUND(($F53-$E53)*$G53,0),2,1),"")</x:f>
      </x:c>
      <x:c r="Q53" s="69" t="str">
        <x:f>IF(AND(Q$5&lt;=$F53,Q$5+6&gt;=$E53),IF(Q$5&lt;=$E53+ROUND(($F53-$E53)*$G53,0),2,1),"")</x:f>
      </x:c>
      <x:c r="R53" s="69" t="str">
        <x:f>IF(AND(R$5&lt;=$F53,R$5+6&gt;=$E53),IF(R$5&lt;=$E53+ROUND(($F53-$E53)*$G53,0),2,1),"")</x:f>
      </x:c>
      <x:c r="S53" s="69" t="str">
        <x:f>IF(AND(S$5&lt;=$F53,S$5+6&gt;=$E53),IF(S$5&lt;=$E53+ROUND(($F53-$E53)*$G53,0),2,1),"")</x:f>
      </x:c>
      <x:c r="T53" s="69" t="str">
        <x:f>IF(AND(T$5&lt;=$F53,T$5+6&gt;=$E53),IF(T$5&lt;=$E53+ROUND(($F53-$E53)*$G53,0),2,1),"")</x:f>
      </x:c>
      <x:c r="U53" s="69" t="str">
        <x:f>IF(AND(U$5&lt;=$F53,U$5+6&gt;=$E53),IF(U$5&lt;=$E53+ROUND(($F53-$E53)*$G53,0),2,1),"")</x:f>
      </x:c>
    </x:row>
    <x:row r="54" ht="22" customHeight="1">
      <x:c r="A54" s="46" t="str">
        <x:f>IF('Task List'!A54="","",'Task List'!A54)</x:f>
      </x:c>
      <x:c r="B54" s="71" t="str">
        <x:f>IF('Task List'!C54="","",'Task List'!C54)</x:f>
      </x:c>
      <x:c r="C54" s="46" t="str">
        <x:f>IF('Task List'!D54="","",'Task List'!D54)</x:f>
      </x:c>
      <x:c r="D54" s="46" t="str">
        <x:f>IF('Task List'!G54="","",'Task List'!G54)</x:f>
      </x:c>
      <x:c r="E54" s="61" t="str">
        <x:f>IF('Task List'!H54="","",'Task List'!H54)</x:f>
      </x:c>
      <x:c r="F54" s="61" t="str">
        <x:f>IF('Task List'!I54="","",'Task List'!I54)</x:f>
      </x:c>
      <x:c r="G54" s="63" t="str">
        <x:f>IF('Task List'!K54="","",'Task List'!K54)</x:f>
      </x:c>
      <x:c r="H54" s="46" t="str">
        <x:f>IF('Task List'!J54="","",'Task List'!J54)</x:f>
      </x:c>
      <x:c r="I54" s="69" t="str">
        <x:f>IF(AND(I$5&lt;=$F54,I$5+6&gt;=$E54),IF(I$5&lt;=$E54+ROUND(($F54-$E54)*$G54,0),2,1),"")</x:f>
      </x:c>
      <x:c r="J54" s="69" t="str">
        <x:f>IF(AND(J$5&lt;=$F54,J$5+6&gt;=$E54),IF(J$5&lt;=$E54+ROUND(($F54-$E54)*$G54,0),2,1),"")</x:f>
      </x:c>
      <x:c r="K54" s="69" t="str">
        <x:f>IF(AND(K$5&lt;=$F54,K$5+6&gt;=$E54),IF(K$5&lt;=$E54+ROUND(($F54-$E54)*$G54,0),2,1),"")</x:f>
      </x:c>
      <x:c r="L54" s="69" t="str">
        <x:f>IF(AND(L$5&lt;=$F54,L$5+6&gt;=$E54),IF(L$5&lt;=$E54+ROUND(($F54-$E54)*$G54,0),2,1),"")</x:f>
      </x:c>
      <x:c r="M54" s="69" t="str">
        <x:f>IF(AND(M$5&lt;=$F54,M$5+6&gt;=$E54),IF(M$5&lt;=$E54+ROUND(($F54-$E54)*$G54,0),2,1),"")</x:f>
      </x:c>
      <x:c r="N54" s="69" t="str">
        <x:f>IF(AND(N$5&lt;=$F54,N$5+6&gt;=$E54),IF(N$5&lt;=$E54+ROUND(($F54-$E54)*$G54,0),2,1),"")</x:f>
      </x:c>
      <x:c r="O54" s="69" t="str">
        <x:f>IF(AND(O$5&lt;=$F54,O$5+6&gt;=$E54),IF(O$5&lt;=$E54+ROUND(($F54-$E54)*$G54,0),2,1),"")</x:f>
      </x:c>
      <x:c r="P54" s="69" t="str">
        <x:f>IF(AND(P$5&lt;=$F54,P$5+6&gt;=$E54),IF(P$5&lt;=$E54+ROUND(($F54-$E54)*$G54,0),2,1),"")</x:f>
      </x:c>
      <x:c r="Q54" s="69" t="str">
        <x:f>IF(AND(Q$5&lt;=$F54,Q$5+6&gt;=$E54),IF(Q$5&lt;=$E54+ROUND(($F54-$E54)*$G54,0),2,1),"")</x:f>
      </x:c>
      <x:c r="R54" s="69" t="str">
        <x:f>IF(AND(R$5&lt;=$F54,R$5+6&gt;=$E54),IF(R$5&lt;=$E54+ROUND(($F54-$E54)*$G54,0),2,1),"")</x:f>
      </x:c>
      <x:c r="S54" s="69" t="str">
        <x:f>IF(AND(S$5&lt;=$F54,S$5+6&gt;=$E54),IF(S$5&lt;=$E54+ROUND(($F54-$E54)*$G54,0),2,1),"")</x:f>
      </x:c>
      <x:c r="T54" s="69" t="str">
        <x:f>IF(AND(T$5&lt;=$F54,T$5+6&gt;=$E54),IF(T$5&lt;=$E54+ROUND(($F54-$E54)*$G54,0),2,1),"")</x:f>
      </x:c>
      <x:c r="U54" s="69" t="str">
        <x:f>IF(AND(U$5&lt;=$F54,U$5+6&gt;=$E54),IF(U$5&lt;=$E54+ROUND(($F54-$E54)*$G54,0),2,1),"")</x:f>
      </x:c>
    </x:row>
    <x:row r="55" ht="22" customHeight="1">
      <x:c r="A55" s="46" t="str">
        <x:f>IF('Task List'!A55="","",'Task List'!A55)</x:f>
      </x:c>
      <x:c r="B55" s="71" t="str">
        <x:f>IF('Task List'!C55="","",'Task List'!C55)</x:f>
      </x:c>
      <x:c r="C55" s="46" t="str">
        <x:f>IF('Task List'!D55="","",'Task List'!D55)</x:f>
      </x:c>
      <x:c r="D55" s="46" t="str">
        <x:f>IF('Task List'!G55="","",'Task List'!G55)</x:f>
      </x:c>
      <x:c r="E55" s="61" t="str">
        <x:f>IF('Task List'!H55="","",'Task List'!H55)</x:f>
      </x:c>
      <x:c r="F55" s="61" t="str">
        <x:f>IF('Task List'!I55="","",'Task List'!I55)</x:f>
      </x:c>
      <x:c r="G55" s="63" t="str">
        <x:f>IF('Task List'!K55="","",'Task List'!K55)</x:f>
      </x:c>
      <x:c r="H55" s="46" t="str">
        <x:f>IF('Task List'!J55="","",'Task List'!J55)</x:f>
      </x:c>
      <x:c r="I55" s="69" t="str">
        <x:f>IF(AND(I$5&lt;=$F55,I$5+6&gt;=$E55),IF(I$5&lt;=$E55+ROUND(($F55-$E55)*$G55,0),2,1),"")</x:f>
      </x:c>
      <x:c r="J55" s="69" t="str">
        <x:f>IF(AND(J$5&lt;=$F55,J$5+6&gt;=$E55),IF(J$5&lt;=$E55+ROUND(($F55-$E55)*$G55,0),2,1),"")</x:f>
      </x:c>
      <x:c r="K55" s="69" t="str">
        <x:f>IF(AND(K$5&lt;=$F55,K$5+6&gt;=$E55),IF(K$5&lt;=$E55+ROUND(($F55-$E55)*$G55,0),2,1),"")</x:f>
      </x:c>
      <x:c r="L55" s="69" t="str">
        <x:f>IF(AND(L$5&lt;=$F55,L$5+6&gt;=$E55),IF(L$5&lt;=$E55+ROUND(($F55-$E55)*$G55,0),2,1),"")</x:f>
      </x:c>
      <x:c r="M55" s="69" t="str">
        <x:f>IF(AND(M$5&lt;=$F55,M$5+6&gt;=$E55),IF(M$5&lt;=$E55+ROUND(($F55-$E55)*$G55,0),2,1),"")</x:f>
      </x:c>
      <x:c r="N55" s="69" t="str">
        <x:f>IF(AND(N$5&lt;=$F55,N$5+6&gt;=$E55),IF(N$5&lt;=$E55+ROUND(($F55-$E55)*$G55,0),2,1),"")</x:f>
      </x:c>
      <x:c r="O55" s="69" t="str">
        <x:f>IF(AND(O$5&lt;=$F55,O$5+6&gt;=$E55),IF(O$5&lt;=$E55+ROUND(($F55-$E55)*$G55,0),2,1),"")</x:f>
      </x:c>
      <x:c r="P55" s="69" t="str">
        <x:f>IF(AND(P$5&lt;=$F55,P$5+6&gt;=$E55),IF(P$5&lt;=$E55+ROUND(($F55-$E55)*$G55,0),2,1),"")</x:f>
      </x:c>
      <x:c r="Q55" s="69" t="str">
        <x:f>IF(AND(Q$5&lt;=$F55,Q$5+6&gt;=$E55),IF(Q$5&lt;=$E55+ROUND(($F55-$E55)*$G55,0),2,1),"")</x:f>
      </x:c>
      <x:c r="R55" s="69" t="str">
        <x:f>IF(AND(R$5&lt;=$F55,R$5+6&gt;=$E55),IF(R$5&lt;=$E55+ROUND(($F55-$E55)*$G55,0),2,1),"")</x:f>
      </x:c>
      <x:c r="S55" s="69" t="str">
        <x:f>IF(AND(S$5&lt;=$F55,S$5+6&gt;=$E55),IF(S$5&lt;=$E55+ROUND(($F55-$E55)*$G55,0),2,1),"")</x:f>
      </x:c>
      <x:c r="T55" s="69" t="str">
        <x:f>IF(AND(T$5&lt;=$F55,T$5+6&gt;=$E55),IF(T$5&lt;=$E55+ROUND(($F55-$E55)*$G55,0),2,1),"")</x:f>
      </x:c>
      <x:c r="U55" s="69" t="str">
        <x:f>IF(AND(U$5&lt;=$F55,U$5+6&gt;=$E55),IF(U$5&lt;=$E55+ROUND(($F55-$E55)*$G55,0),2,1),"")</x:f>
      </x:c>
    </x:row>
    <x:row r="56" ht="22" customHeight="1"/>
    <x:row r="57" ht="22" customHeight="1"/>
    <x:row r="58" ht="22" customHeight="1"/>
    <x:row r="59" ht="22" customHeight="1"/>
    <x:row r="60" ht="22" customHeight="1"/>
  </x:sheetData>
  <x:mergeCells>
    <x:mergeCell ref="A1:U1"/>
    <x:mergeCell ref="A2:U2"/>
    <x:mergeCell ref="A4:U4"/>
  </x:mergeCells>
  <x:conditionalFormatting sqref="I6:U55">
    <x:cfRule type="cellIs" dxfId="9" priority="1" operator="equal">
      <x:formula>1</x:formula>
    </x:cfRule>
    <x:cfRule type="cellIs" dxfId="10" priority="2" operator="equal">
      <x:formula>2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21" hidden="0" customWidth="1"/>
    <x:col min="4" max="4" width="17" hidden="0" customWidth="1"/>
    <x:col min="5" max="5" width="17" hidden="0" customWidth="1"/>
    <x:col min="6" max="6" width="15" hidden="0" customWidth="1"/>
    <x:col min="7" max="7" width="17" hidden="0" customWidth="1"/>
    <x:col min="8" max="8" width="17" hidden="0" customWidth="1"/>
    <x:col min="9" max="9" width="17" hidden="0" customWidth="1"/>
    <x:col min="10" max="10" width="38" hidden="0" customWidth="1"/>
  </x:cols>
  <x:sheetData>
    <x:row r="1" ht="22" customHeight="1">
      <x:c r="A1" s="1" t="str">
        <x:v>Project Milestones</x:v>
      </x:c>
    </x:row>
    <x:row r="2" ht="22" customHeight="1">
      <x:c r="A2" s="2" t="str">
        <x:v>Track key decision points, approvals, delivery dates, and schedule variance.</x:v>
      </x:c>
    </x:row>
    <x:row r="3" ht="22" customHeight="1"/>
    <x:row r="4" ht="22" customHeight="1">
      <x:c r="A4" s="6" t="str">
        <x:v>Enter milestone details in orange cells. Variance, days remaining, and milestone flag calculate automatically.</x:v>
      </x:c>
    </x:row>
    <x:row r="5" ht="22" customHeight="1">
      <x:c r="A5" s="35" t="str">
        <x:v>Milestone ID</x:v>
      </x:c>
      <x:c r="B5" s="36" t="str">
        <x:v>Milestone</x:v>
      </x:c>
      <x:c r="C5" s="36" t="str">
        <x:v>Owner</x:v>
      </x:c>
      <x:c r="D5" s="36" t="str">
        <x:v>Planned Date</x:v>
      </x:c>
      <x:c r="E5" s="36" t="str">
        <x:v>Actual Date</x:v>
      </x:c>
      <x:c r="F5" s="36" t="str">
        <x:v>Status</x:v>
      </x:c>
      <x:c r="G5" s="36" t="str">
        <x:v>Variance (Days)</x:v>
      </x:c>
      <x:c r="H5" s="36" t="str">
        <x:v>Days Remaining</x:v>
      </x:c>
      <x:c r="I5" s="36" t="str">
        <x:v>Flag</x:v>
      </x:c>
      <x:c r="J5" s="37" t="str">
        <x:v>Notes</x:v>
      </x:c>
    </x:row>
    <x:row r="6" ht="22" customHeight="1">
      <x:c r="A6" s="43" t="str">
        <x:v>M-001</x:v>
      </x:c>
      <x:c r="B6" s="43" t="str">
        <x:v>Project kickoff</x:v>
      </x:c>
      <x:c r="C6" s="43" t="str">
        <x:v>Daniel Brooks</x:v>
      </x:c>
      <x:c r="D6" s="47" t="n">
        <x:v>46258</x:v>
      </x:c>
      <x:c r="E6" s="47" t="n">
        <x:v>46258</x:v>
      </x:c>
      <x:c r="F6" s="43" t="str">
        <x:v>Complete</x:v>
      </x:c>
      <x:c r="G6" s="45" t="n">
        <x:f>IF(A6="","",IF(E6="","",E6-D6))</x:f>
        <x:v>0</x:v>
      </x:c>
      <x:c r="H6" s="45" t="n">
        <x:f>IF(OR(A6="",D6=""),"",IF(F6="Complete",0,D6-TODAY()))</x:f>
        <x:v>0</x:v>
      </x:c>
      <x:c r="I6" s="45" t="str">
        <x:f>IF(A6="","",IF(F6="Complete","DONE",IF(D6&lt;TODAY(),"OVERDUE",IF(D6&lt;=TODAY()+7,"DUE SOON","ON TRACK"))))</x:f>
        <x:v>DONE</x:v>
      </x:c>
      <x:c r="J6" s="53" t="str">
        <x:v>Completed on plan.</x:v>
      </x:c>
    </x:row>
    <x:row r="7" ht="22" customHeight="1">
      <x:c r="A7" s="44" t="str">
        <x:v>M-002</x:v>
      </x:c>
      <x:c r="B7" s="44" t="str">
        <x:v>Requirements approved</x:v>
      </x:c>
      <x:c r="C7" s="44" t="str">
        <x:v>Daniel Brooks</x:v>
      </x:c>
      <x:c r="D7" s="48" t="n">
        <x:v>46276</x:v>
      </x:c>
      <x:c r="E7" s="48"/>
      <x:c r="F7" s="44" t="str">
        <x:v>Upcoming</x:v>
      </x:c>
      <x:c r="G7" s="46" t="str">
        <x:f>IF(A7="","",IF(E7="","",E7-D7))</x:f>
      </x:c>
      <x:c r="H7" s="46" t="n">
        <x:f>IF(OR(A7="",D7=""),"",IF(F7="Complete",0,D7-TODAY()))</x:f>
        <x:v>19</x:v>
      </x:c>
      <x:c r="I7" s="46" t="str">
        <x:f>IF(A7="","",IF(F7="Complete","DONE",IF(D7&lt;TODAY(),"OVERDUE",IF(D7&lt;=TODAY()+7,"DUE SOON","ON TRACK"))))</x:f>
        <x:v>ON TRACK</x:v>
      </x:c>
      <x:c r="J7" s="54" t="str">
        <x:v>Requirements baseline.</x:v>
      </x:c>
    </x:row>
    <x:row r="8" ht="22" customHeight="1">
      <x:c r="A8" s="44" t="str">
        <x:v>M-003</x:v>
      </x:c>
      <x:c r="B8" s="44" t="str">
        <x:v>Design approved</x:v>
      </x:c>
      <x:c r="C8" s="44" t="str">
        <x:v>Aisha Khan</x:v>
      </x:c>
      <x:c r="D8" s="48" t="n">
        <x:v>46296</x:v>
      </x:c>
      <x:c r="E8" s="48"/>
      <x:c r="F8" s="44" t="str">
        <x:v>Upcoming</x:v>
      </x:c>
      <x:c r="G8" s="46" t="str">
        <x:f>IF(A8="","",IF(E8="","",E8-D8))</x:f>
      </x:c>
      <x:c r="H8" s="46" t="n">
        <x:f>IF(OR(A8="",D8=""),"",IF(F8="Complete",0,D8-TODAY()))</x:f>
        <x:v>39</x:v>
      </x:c>
      <x:c r="I8" s="46" t="str">
        <x:f>IF(A8="","",IF(F8="Complete","DONE",IF(D8&lt;TODAY(),"OVERDUE",IF(D8&lt;=TODAY()+7,"DUE SOON","ON TRACK"))))</x:f>
        <x:v>ON TRACK</x:v>
      </x:c>
      <x:c r="J8" s="54" t="str">
        <x:v>Design gate.</x:v>
      </x:c>
    </x:row>
    <x:row r="9" ht="22" customHeight="1">
      <x:c r="A9" s="44" t="str">
        <x:v>M-004</x:v>
      </x:c>
      <x:c r="B9" s="44" t="str">
        <x:v>Development complete</x:v>
      </x:c>
      <x:c r="C9" s="44" t="str">
        <x:v>Marcus Lee</x:v>
      </x:c>
      <x:c r="D9" s="48" t="n">
        <x:v>46316</x:v>
      </x:c>
      <x:c r="E9" s="48"/>
      <x:c r="F9" s="44" t="str">
        <x:v>Upcoming</x:v>
      </x:c>
      <x:c r="G9" s="46" t="str">
        <x:f>IF(A9="","",IF(E9="","",E9-D9))</x:f>
      </x:c>
      <x:c r="H9" s="46" t="n">
        <x:f>IF(OR(A9="",D9=""),"",IF(F9="Complete",0,D9-TODAY()))</x:f>
        <x:v>59</x:v>
      </x:c>
      <x:c r="I9" s="46" t="str">
        <x:f>IF(A9="","",IF(F9="Complete","DONE",IF(D9&lt;TODAY(),"OVERDUE",IF(D9&lt;=TODAY()+7,"DUE SOON","ON TRACK"))))</x:f>
        <x:v>ON TRACK</x:v>
      </x:c>
      <x:c r="J9" s="54" t="str">
        <x:v>Code complete.</x:v>
      </x:c>
    </x:row>
    <x:row r="10" ht="22" customHeight="1">
      <x:c r="A10" s="44" t="str">
        <x:v>M-005</x:v>
      </x:c>
      <x:c r="B10" s="44" t="str">
        <x:v>UAT signoff</x:v>
      </x:c>
      <x:c r="C10" s="44" t="str">
        <x:v>James Wilson</x:v>
      </x:c>
      <x:c r="D10" s="48" t="n">
        <x:v>46331</x:v>
      </x:c>
      <x:c r="E10" s="48"/>
      <x:c r="F10" s="44" t="str">
        <x:v>Upcoming</x:v>
      </x:c>
      <x:c r="G10" s="46" t="str">
        <x:f>IF(A10="","",IF(E10="","",E10-D10))</x:f>
      </x:c>
      <x:c r="H10" s="46" t="n">
        <x:f>IF(OR(A10="",D10=""),"",IF(F10="Complete",0,D10-TODAY()))</x:f>
        <x:v>74</x:v>
      </x:c>
      <x:c r="I10" s="46" t="str">
        <x:f>IF(A10="","",IF(F10="Complete","DONE",IF(D10&lt;TODAY(),"OVERDUE",IF(D10&lt;=TODAY()+7,"DUE SOON","ON TRACK"))))</x:f>
        <x:v>ON TRACK</x:v>
      </x:c>
      <x:c r="J10" s="54" t="str">
        <x:v>Business acceptance.</x:v>
      </x:c>
    </x:row>
    <x:row r="11" ht="22" customHeight="1">
      <x:c r="A11" s="44" t="str">
        <x:v>M-006</x:v>
      </x:c>
      <x:c r="B11" s="44" t="str">
        <x:v>Production deployment</x:v>
      </x:c>
      <x:c r="C11" s="44" t="str">
        <x:v>Sofia Patel</x:v>
      </x:c>
      <x:c r="D11" s="48" t="n">
        <x:v>46338</x:v>
      </x:c>
      <x:c r="E11" s="48"/>
      <x:c r="F11" s="44" t="str">
        <x:v>Upcoming</x:v>
      </x:c>
      <x:c r="G11" s="46" t="str">
        <x:f>IF(A11="","",IF(E11="","",E11-D11))</x:f>
      </x:c>
      <x:c r="H11" s="46" t="n">
        <x:f>IF(OR(A11="",D11=""),"",IF(F11="Complete",0,D11-TODAY()))</x:f>
        <x:v>81</x:v>
      </x:c>
      <x:c r="I11" s="46" t="str">
        <x:f>IF(A11="","",IF(F11="Complete","DONE",IF(D11&lt;TODAY(),"OVERDUE",IF(D11&lt;=TODAY()+7,"DUE SOON","ON TRACK"))))</x:f>
        <x:v>ON TRACK</x:v>
      </x:c>
      <x:c r="J11" s="54" t="str">
        <x:v>Release gate.</x:v>
      </x:c>
    </x:row>
    <x:row r="12" ht="22" customHeight="1">
      <x:c r="A12" s="44" t="str">
        <x:v>M-007</x:v>
      </x:c>
      <x:c r="B12" s="44" t="str">
        <x:v>Launch complete</x:v>
      </x:c>
      <x:c r="C12" s="44" t="str">
        <x:v>Daniel Brooks</x:v>
      </x:c>
      <x:c r="D12" s="48" t="n">
        <x:v>46339</x:v>
      </x:c>
      <x:c r="E12" s="48"/>
      <x:c r="F12" s="44" t="str">
        <x:v>Upcoming</x:v>
      </x:c>
      <x:c r="G12" s="46" t="str">
        <x:f>IF(A12="","",IF(E12="","",E12-D12))</x:f>
      </x:c>
      <x:c r="H12" s="46" t="n">
        <x:f>IF(OR(A12="",D12=""),"",IF(F12="Complete",0,D12-TODAY()))</x:f>
        <x:v>82</x:v>
      </x:c>
      <x:c r="I12" s="46" t="str">
        <x:f>IF(A12="","",IF(F12="Complete","DONE",IF(D12&lt;TODAY(),"OVERDUE",IF(D12&lt;=TODAY()+7,"DUE SOON","ON TRACK"))))</x:f>
        <x:v>ON TRACK</x:v>
      </x:c>
      <x:c r="J12" s="54" t="str">
        <x:v>Handoff to support.</x:v>
      </x:c>
    </x:row>
    <x:row r="13" ht="22" customHeight="1">
      <x:c r="A13" s="44"/>
      <x:c r="B13" s="44"/>
      <x:c r="C13" s="44"/>
      <x:c r="D13" s="48"/>
      <x:c r="E13" s="48"/>
      <x:c r="F13" s="44"/>
      <x:c r="G13" s="46" t="str">
        <x:f>IF(A13="","",IF(E13="","",E13-D13))</x:f>
      </x:c>
      <x:c r="H13" s="46" t="str">
        <x:f>IF(OR(A13="",D13=""),"",IF(F13="Complete",0,D13-TODAY()))</x:f>
      </x:c>
      <x:c r="I13" s="46" t="str">
        <x:f>IF(A13="","",IF(F13="Complete","DONE",IF(D13&lt;TODAY(),"OVERDUE",IF(D13&lt;=TODAY()+7,"DUE SOON","ON TRACK"))))</x:f>
      </x:c>
      <x:c r="J13" s="54"/>
    </x:row>
    <x:row r="14" ht="22" customHeight="1">
      <x:c r="A14" s="44"/>
      <x:c r="B14" s="44"/>
      <x:c r="C14" s="44"/>
      <x:c r="D14" s="48"/>
      <x:c r="E14" s="48"/>
      <x:c r="F14" s="44"/>
      <x:c r="G14" s="46" t="str">
        <x:f>IF(A14="","",IF(E14="","",E14-D14))</x:f>
      </x:c>
      <x:c r="H14" s="46" t="str">
        <x:f>IF(OR(A14="",D14=""),"",IF(F14="Complete",0,D14-TODAY()))</x:f>
      </x:c>
      <x:c r="I14" s="46" t="str">
        <x:f>IF(A14="","",IF(F14="Complete","DONE",IF(D14&lt;TODAY(),"OVERDUE",IF(D14&lt;=TODAY()+7,"DUE SOON","ON TRACK"))))</x:f>
      </x:c>
      <x:c r="J14" s="54"/>
    </x:row>
    <x:row r="15" ht="22" customHeight="1">
      <x:c r="A15" s="44"/>
      <x:c r="B15" s="44"/>
      <x:c r="C15" s="44"/>
      <x:c r="D15" s="48"/>
      <x:c r="E15" s="48"/>
      <x:c r="F15" s="44"/>
      <x:c r="G15" s="46" t="str">
        <x:f>IF(A15="","",IF(E15="","",E15-D15))</x:f>
      </x:c>
      <x:c r="H15" s="46" t="str">
        <x:f>IF(OR(A15="",D15=""),"",IF(F15="Complete",0,D15-TODAY()))</x:f>
      </x:c>
      <x:c r="I15" s="46" t="str">
        <x:f>IF(A15="","",IF(F15="Complete","DONE",IF(D15&lt;TODAY(),"OVERDUE",IF(D15&lt;=TODAY()+7,"DUE SOON","ON TRACK"))))</x:f>
      </x:c>
      <x:c r="J15" s="54"/>
    </x:row>
    <x:row r="16" ht="22" customHeight="1">
      <x:c r="A16" s="44"/>
      <x:c r="B16" s="44"/>
      <x:c r="C16" s="44"/>
      <x:c r="D16" s="48"/>
      <x:c r="E16" s="48"/>
      <x:c r="F16" s="44"/>
      <x:c r="G16" s="46" t="str">
        <x:f>IF(A16="","",IF(E16="","",E16-D16))</x:f>
      </x:c>
      <x:c r="H16" s="46" t="str">
        <x:f>IF(OR(A16="",D16=""),"",IF(F16="Complete",0,D16-TODAY()))</x:f>
      </x:c>
      <x:c r="I16" s="46" t="str">
        <x:f>IF(A16="","",IF(F16="Complete","DONE",IF(D16&lt;TODAY(),"OVERDUE",IF(D16&lt;=TODAY()+7,"DUE SOON","ON TRACK"))))</x:f>
      </x:c>
      <x:c r="J16" s="54"/>
    </x:row>
    <x:row r="17" ht="22" customHeight="1">
      <x:c r="A17" s="44"/>
      <x:c r="B17" s="44"/>
      <x:c r="C17" s="44"/>
      <x:c r="D17" s="48"/>
      <x:c r="E17" s="48"/>
      <x:c r="F17" s="44"/>
      <x:c r="G17" s="46" t="str">
        <x:f>IF(A17="","",IF(E17="","",E17-D17))</x:f>
      </x:c>
      <x:c r="H17" s="46" t="str">
        <x:f>IF(OR(A17="",D17=""),"",IF(F17="Complete",0,D17-TODAY()))</x:f>
      </x:c>
      <x:c r="I17" s="46" t="str">
        <x:f>IF(A17="","",IF(F17="Complete","DONE",IF(D17&lt;TODAY(),"OVERDUE",IF(D17&lt;=TODAY()+7,"DUE SOON","ON TRACK"))))</x:f>
      </x:c>
      <x:c r="J17" s="54"/>
    </x:row>
    <x:row r="18" ht="22" customHeight="1">
      <x:c r="A18" s="44"/>
      <x:c r="B18" s="44"/>
      <x:c r="C18" s="44"/>
      <x:c r="D18" s="48"/>
      <x:c r="E18" s="48"/>
      <x:c r="F18" s="44"/>
      <x:c r="G18" s="46" t="str">
        <x:f>IF(A18="","",IF(E18="","",E18-D18))</x:f>
      </x:c>
      <x:c r="H18" s="46" t="str">
        <x:f>IF(OR(A18="",D18=""),"",IF(F18="Complete",0,D18-TODAY()))</x:f>
      </x:c>
      <x:c r="I18" s="46" t="str">
        <x:f>IF(A18="","",IF(F18="Complete","DONE",IF(D18&lt;TODAY(),"OVERDUE",IF(D18&lt;=TODAY()+7,"DUE SOON","ON TRACK"))))</x:f>
      </x:c>
      <x:c r="J18" s="54"/>
    </x:row>
    <x:row r="19" ht="22" customHeight="1">
      <x:c r="A19" s="44"/>
      <x:c r="B19" s="44"/>
      <x:c r="C19" s="44"/>
      <x:c r="D19" s="48"/>
      <x:c r="E19" s="48"/>
      <x:c r="F19" s="44"/>
      <x:c r="G19" s="46" t="str">
        <x:f>IF(A19="","",IF(E19="","",E19-D19))</x:f>
      </x:c>
      <x:c r="H19" s="46" t="str">
        <x:f>IF(OR(A19="",D19=""),"",IF(F19="Complete",0,D19-TODAY()))</x:f>
      </x:c>
      <x:c r="I19" s="46" t="str">
        <x:f>IF(A19="","",IF(F19="Complete","DONE",IF(D19&lt;TODAY(),"OVERDUE",IF(D19&lt;=TODAY()+7,"DUE SOON","ON TRACK"))))</x:f>
      </x:c>
      <x:c r="J19" s="54"/>
    </x:row>
    <x:row r="20" ht="22" customHeight="1">
      <x:c r="A20" s="44"/>
      <x:c r="B20" s="44"/>
      <x:c r="C20" s="44"/>
      <x:c r="D20" s="48"/>
      <x:c r="E20" s="48"/>
      <x:c r="F20" s="44"/>
      <x:c r="G20" s="46" t="str">
        <x:f>IF(A20="","",IF(E20="","",E20-D20))</x:f>
      </x:c>
      <x:c r="H20" s="46" t="str">
        <x:f>IF(OR(A20="",D20=""),"",IF(F20="Complete",0,D20-TODAY()))</x:f>
      </x:c>
      <x:c r="I20" s="46" t="str">
        <x:f>IF(A20="","",IF(F20="Complete","DONE",IF(D20&lt;TODAY(),"OVERDUE",IF(D20&lt;=TODAY()+7,"DUE SOON","ON TRACK"))))</x:f>
      </x:c>
      <x:c r="J20" s="54"/>
    </x:row>
    <x:row r="21" ht="22" customHeight="1">
      <x:c r="A21" s="44"/>
      <x:c r="B21" s="44"/>
      <x:c r="C21" s="44"/>
      <x:c r="D21" s="48"/>
      <x:c r="E21" s="48"/>
      <x:c r="F21" s="44"/>
      <x:c r="G21" s="46" t="str">
        <x:f>IF(A21="","",IF(E21="","",E21-D21))</x:f>
      </x:c>
      <x:c r="H21" s="46" t="str">
        <x:f>IF(OR(A21="",D21=""),"",IF(F21="Complete",0,D21-TODAY()))</x:f>
      </x:c>
      <x:c r="I21" s="46" t="str">
        <x:f>IF(A21="","",IF(F21="Complete","DONE",IF(D21&lt;TODAY(),"OVERDUE",IF(D21&lt;=TODAY()+7,"DUE SOON","ON TRACK"))))</x:f>
      </x:c>
      <x:c r="J21" s="54"/>
    </x:row>
    <x:row r="22" ht="22" customHeight="1">
      <x:c r="A22" s="44"/>
      <x:c r="B22" s="44"/>
      <x:c r="C22" s="44"/>
      <x:c r="D22" s="48"/>
      <x:c r="E22" s="48"/>
      <x:c r="F22" s="44"/>
      <x:c r="G22" s="46" t="str">
        <x:f>IF(A22="","",IF(E22="","",E22-D22))</x:f>
      </x:c>
      <x:c r="H22" s="46" t="str">
        <x:f>IF(OR(A22="",D22=""),"",IF(F22="Complete",0,D22-TODAY()))</x:f>
      </x:c>
      <x:c r="I22" s="46" t="str">
        <x:f>IF(A22="","",IF(F22="Complete","DONE",IF(D22&lt;TODAY(),"OVERDUE",IF(D22&lt;=TODAY()+7,"DUE SOON","ON TRACK"))))</x:f>
      </x:c>
      <x:c r="J22" s="54"/>
    </x:row>
    <x:row r="23" ht="22" customHeight="1">
      <x:c r="A23" s="44"/>
      <x:c r="B23" s="44"/>
      <x:c r="C23" s="44"/>
      <x:c r="D23" s="48"/>
      <x:c r="E23" s="48"/>
      <x:c r="F23" s="44"/>
      <x:c r="G23" s="46" t="str">
        <x:f>IF(A23="","",IF(E23="","",E23-D23))</x:f>
      </x:c>
      <x:c r="H23" s="46" t="str">
        <x:f>IF(OR(A23="",D23=""),"",IF(F23="Complete",0,D23-TODAY()))</x:f>
      </x:c>
      <x:c r="I23" s="46" t="str">
        <x:f>IF(A23="","",IF(F23="Complete","DONE",IF(D23&lt;TODAY(),"OVERDUE",IF(D23&lt;=TODAY()+7,"DUE SOON","ON TRACK"))))</x:f>
      </x:c>
      <x:c r="J23" s="54"/>
    </x:row>
    <x:row r="24" ht="22" customHeight="1">
      <x:c r="A24" s="44"/>
      <x:c r="B24" s="44"/>
      <x:c r="C24" s="44"/>
      <x:c r="D24" s="48"/>
      <x:c r="E24" s="48"/>
      <x:c r="F24" s="44"/>
      <x:c r="G24" s="46" t="str">
        <x:f>IF(A24="","",IF(E24="","",E24-D24))</x:f>
      </x:c>
      <x:c r="H24" s="46" t="str">
        <x:f>IF(OR(A24="",D24=""),"",IF(F24="Complete",0,D24-TODAY()))</x:f>
      </x:c>
      <x:c r="I24" s="46" t="str">
        <x:f>IF(A24="","",IF(F24="Complete","DONE",IF(D24&lt;TODAY(),"OVERDUE",IF(D24&lt;=TODAY()+7,"DUE SOON","ON TRACK"))))</x:f>
      </x:c>
      <x:c r="J24" s="54"/>
    </x:row>
    <x:row r="25" ht="22" customHeight="1">
      <x:c r="A25" s="44"/>
      <x:c r="B25" s="44"/>
      <x:c r="C25" s="44"/>
      <x:c r="D25" s="48"/>
      <x:c r="E25" s="48"/>
      <x:c r="F25" s="44"/>
      <x:c r="G25" s="46" t="str">
        <x:f>IF(A25="","",IF(E25="","",E25-D25))</x:f>
      </x:c>
      <x:c r="H25" s="46" t="str">
        <x:f>IF(OR(A25="",D25=""),"",IF(F25="Complete",0,D25-TODAY()))</x:f>
      </x:c>
      <x:c r="I25" s="46" t="str">
        <x:f>IF(A25="","",IF(F25="Complete","DONE",IF(D25&lt;TODAY(),"OVERDUE",IF(D25&lt;=TODAY()+7,"DUE SOON","ON TRACK"))))</x:f>
      </x:c>
      <x:c r="J25" s="54"/>
    </x:row>
    <x:row r="26" ht="22" customHeight="1">
      <x:c r="A26" s="44"/>
      <x:c r="B26" s="44"/>
      <x:c r="C26" s="44"/>
      <x:c r="D26" s="48"/>
      <x:c r="E26" s="48"/>
      <x:c r="F26" s="44"/>
      <x:c r="G26" s="46" t="str">
        <x:f>IF(A26="","",IF(E26="","",E26-D26))</x:f>
      </x:c>
      <x:c r="H26" s="46" t="str">
        <x:f>IF(OR(A26="",D26=""),"",IF(F26="Complete",0,D26-TODAY()))</x:f>
      </x:c>
      <x:c r="I26" s="46" t="str">
        <x:f>IF(A26="","",IF(F26="Complete","DONE",IF(D26&lt;TODAY(),"OVERDUE",IF(D26&lt;=TODAY()+7,"DUE SOON","ON TRACK"))))</x:f>
      </x:c>
      <x:c r="J26" s="54"/>
    </x:row>
    <x:row r="27" ht="22" customHeight="1">
      <x:c r="A27" s="44"/>
      <x:c r="B27" s="44"/>
      <x:c r="C27" s="44"/>
      <x:c r="D27" s="48"/>
      <x:c r="E27" s="48"/>
      <x:c r="F27" s="44"/>
      <x:c r="G27" s="46" t="str">
        <x:f>IF(A27="","",IF(E27="","",E27-D27))</x:f>
      </x:c>
      <x:c r="H27" s="46" t="str">
        <x:f>IF(OR(A27="",D27=""),"",IF(F27="Complete",0,D27-TODAY()))</x:f>
      </x:c>
      <x:c r="I27" s="46" t="str">
        <x:f>IF(A27="","",IF(F27="Complete","DONE",IF(D27&lt;TODAY(),"OVERDUE",IF(D27&lt;=TODAY()+7,"DUE SOON","ON TRACK"))))</x:f>
      </x:c>
      <x:c r="J27" s="54"/>
    </x:row>
    <x:row r="28" ht="22" customHeight="1">
      <x:c r="A28" s="44"/>
      <x:c r="B28" s="44"/>
      <x:c r="C28" s="44"/>
      <x:c r="D28" s="48"/>
      <x:c r="E28" s="48"/>
      <x:c r="F28" s="44"/>
      <x:c r="G28" s="46" t="str">
        <x:f>IF(A28="","",IF(E28="","",E28-D28))</x:f>
      </x:c>
      <x:c r="H28" s="46" t="str">
        <x:f>IF(OR(A28="",D28=""),"",IF(F28="Complete",0,D28-TODAY()))</x:f>
      </x:c>
      <x:c r="I28" s="46" t="str">
        <x:f>IF(A28="","",IF(F28="Complete","DONE",IF(D28&lt;TODAY(),"OVERDUE",IF(D28&lt;=TODAY()+7,"DUE SOON","ON TRACK"))))</x:f>
      </x:c>
      <x:c r="J28" s="54"/>
    </x:row>
    <x:row r="29" ht="22" customHeight="1">
      <x:c r="A29" s="44"/>
      <x:c r="B29" s="44"/>
      <x:c r="C29" s="44"/>
      <x:c r="D29" s="48"/>
      <x:c r="E29" s="48"/>
      <x:c r="F29" s="44"/>
      <x:c r="G29" s="46" t="str">
        <x:f>IF(A29="","",IF(E29="","",E29-D29))</x:f>
      </x:c>
      <x:c r="H29" s="46" t="str">
        <x:f>IF(OR(A29="",D29=""),"",IF(F29="Complete",0,D29-TODAY()))</x:f>
      </x:c>
      <x:c r="I29" s="46" t="str">
        <x:f>IF(A29="","",IF(F29="Complete","DONE",IF(D29&lt;TODAY(),"OVERDUE",IF(D29&lt;=TODAY()+7,"DUE SOON","ON TRACK"))))</x:f>
      </x:c>
      <x:c r="J29" s="54"/>
    </x:row>
    <x:row r="30" ht="22" customHeight="1">
      <x:c r="A30" s="44"/>
      <x:c r="B30" s="44"/>
      <x:c r="C30" s="44"/>
      <x:c r="D30" s="48"/>
      <x:c r="E30" s="48"/>
      <x:c r="F30" s="44"/>
      <x:c r="G30" s="46" t="str">
        <x:f>IF(A30="","",IF(E30="","",E30-D30))</x:f>
      </x:c>
      <x:c r="H30" s="46" t="str">
        <x:f>IF(OR(A30="",D30=""),"",IF(F30="Complete",0,D30-TODAY()))</x:f>
      </x:c>
      <x:c r="I30" s="46" t="str">
        <x:f>IF(A30="","",IF(F30="Complete","DONE",IF(D30&lt;TODAY(),"OVERDUE",IF(D30&lt;=TODAY()+7,"DUE SOON","ON TRACK"))))</x:f>
      </x:c>
      <x:c r="J30" s="54"/>
    </x:row>
    <x:row r="31" ht="22" customHeight="1">
      <x:c r="A31" s="44"/>
      <x:c r="B31" s="44"/>
      <x:c r="C31" s="44"/>
      <x:c r="D31" s="48"/>
      <x:c r="E31" s="48"/>
      <x:c r="F31" s="44"/>
      <x:c r="G31" s="46" t="str">
        <x:f>IF(A31="","",IF(E31="","",E31-D31))</x:f>
      </x:c>
      <x:c r="H31" s="46" t="str">
        <x:f>IF(OR(A31="",D31=""),"",IF(F31="Complete",0,D31-TODAY()))</x:f>
      </x:c>
      <x:c r="I31" s="46" t="str">
        <x:f>IF(A31="","",IF(F31="Complete","DONE",IF(D31&lt;TODAY(),"OVERDUE",IF(D31&lt;=TODAY()+7,"DUE SOON","ON TRACK"))))</x:f>
      </x:c>
      <x:c r="J31" s="54"/>
    </x:row>
    <x:row r="32" ht="22" customHeight="1">
      <x:c r="A32" s="44"/>
      <x:c r="B32" s="44"/>
      <x:c r="C32" s="44"/>
      <x:c r="D32" s="48"/>
      <x:c r="E32" s="48"/>
      <x:c r="F32" s="44"/>
      <x:c r="G32" s="46" t="str">
        <x:f>IF(A32="","",IF(E32="","",E32-D32))</x:f>
      </x:c>
      <x:c r="H32" s="46" t="str">
        <x:f>IF(OR(A32="",D32=""),"",IF(F32="Complete",0,D32-TODAY()))</x:f>
      </x:c>
      <x:c r="I32" s="46" t="str">
        <x:f>IF(A32="","",IF(F32="Complete","DONE",IF(D32&lt;TODAY(),"OVERDUE",IF(D32&lt;=TODAY()+7,"DUE SOON","ON TRACK"))))</x:f>
      </x:c>
      <x:c r="J32" s="54"/>
    </x:row>
    <x:row r="33" ht="22" customHeight="1">
      <x:c r="A33" s="44"/>
      <x:c r="B33" s="44"/>
      <x:c r="C33" s="44"/>
      <x:c r="D33" s="48"/>
      <x:c r="E33" s="48"/>
      <x:c r="F33" s="44"/>
      <x:c r="G33" s="46" t="str">
        <x:f>IF(A33="","",IF(E33="","",E33-D33))</x:f>
      </x:c>
      <x:c r="H33" s="46" t="str">
        <x:f>IF(OR(A33="",D33=""),"",IF(F33="Complete",0,D33-TODAY()))</x:f>
      </x:c>
      <x:c r="I33" s="46" t="str">
        <x:f>IF(A33="","",IF(F33="Complete","DONE",IF(D33&lt;TODAY(),"OVERDUE",IF(D33&lt;=TODAY()+7,"DUE SOON","ON TRACK"))))</x:f>
      </x:c>
      <x:c r="J33" s="54"/>
    </x:row>
    <x:row r="34" ht="22" customHeight="1">
      <x:c r="A34" s="44"/>
      <x:c r="B34" s="44"/>
      <x:c r="C34" s="44"/>
      <x:c r="D34" s="48"/>
      <x:c r="E34" s="48"/>
      <x:c r="F34" s="44"/>
      <x:c r="G34" s="46" t="str">
        <x:f>IF(A34="","",IF(E34="","",E34-D34))</x:f>
      </x:c>
      <x:c r="H34" s="46" t="str">
        <x:f>IF(OR(A34="",D34=""),"",IF(F34="Complete",0,D34-TODAY()))</x:f>
      </x:c>
      <x:c r="I34" s="46" t="str">
        <x:f>IF(A34="","",IF(F34="Complete","DONE",IF(D34&lt;TODAY(),"OVERDUE",IF(D34&lt;=TODAY()+7,"DUE SOON","ON TRACK"))))</x:f>
      </x:c>
      <x:c r="J34" s="54"/>
    </x:row>
    <x:row r="35" ht="22" customHeight="1">
      <x:c r="A35" s="44"/>
      <x:c r="B35" s="44"/>
      <x:c r="C35" s="44"/>
      <x:c r="D35" s="48"/>
      <x:c r="E35" s="48"/>
      <x:c r="F35" s="44"/>
      <x:c r="G35" s="46" t="str">
        <x:f>IF(A35="","",IF(E35="","",E35-D35))</x:f>
      </x:c>
      <x:c r="H35" s="46" t="str">
        <x:f>IF(OR(A35="",D35=""),"",IF(F35="Complete",0,D35-TODAY()))</x:f>
      </x:c>
      <x:c r="I35" s="46" t="str">
        <x:f>IF(A35="","",IF(F35="Complete","DONE",IF(D35&lt;TODAY(),"OVERDUE",IF(D35&lt;=TODAY()+7,"DUE SOON","ON TRACK"))))</x:f>
      </x:c>
      <x:c r="J35" s="54"/>
    </x:row>
    <x:row r="36" ht="22" customHeight="1">
      <x:c r="A36" s="44"/>
      <x:c r="B36" s="44"/>
      <x:c r="C36" s="44"/>
      <x:c r="D36" s="48"/>
      <x:c r="E36" s="48"/>
      <x:c r="F36" s="44"/>
      <x:c r="G36" s="46" t="str">
        <x:f>IF(A36="","",IF(E36="","",E36-D36))</x:f>
      </x:c>
      <x:c r="H36" s="46" t="str">
        <x:f>IF(OR(A36="",D36=""),"",IF(F36="Complete",0,D36-TODAY()))</x:f>
      </x:c>
      <x:c r="I36" s="46" t="str">
        <x:f>IF(A36="","",IF(F36="Complete","DONE",IF(D36&lt;TODAY(),"OVERDUE",IF(D36&lt;=TODAY()+7,"DUE SOON","ON TRACK"))))</x:f>
      </x:c>
      <x:c r="J36" s="54"/>
    </x:row>
    <x:row r="37" ht="22" customHeight="1">
      <x:c r="A37" s="44"/>
      <x:c r="B37" s="44"/>
      <x:c r="C37" s="44"/>
      <x:c r="D37" s="48"/>
      <x:c r="E37" s="48"/>
      <x:c r="F37" s="44"/>
      <x:c r="G37" s="46" t="str">
        <x:f>IF(A37="","",IF(E37="","",E37-D37))</x:f>
      </x:c>
      <x:c r="H37" s="46" t="str">
        <x:f>IF(OR(A37="",D37=""),"",IF(F37="Complete",0,D37-TODAY()))</x:f>
      </x:c>
      <x:c r="I37" s="46" t="str">
        <x:f>IF(A37="","",IF(F37="Complete","DONE",IF(D37&lt;TODAY(),"OVERDUE",IF(D37&lt;=TODAY()+7,"DUE SOON","ON TRACK"))))</x:f>
      </x:c>
      <x:c r="J37" s="54"/>
    </x:row>
    <x:row r="38" ht="22" customHeight="1">
      <x:c r="A38" s="44"/>
      <x:c r="B38" s="44"/>
      <x:c r="C38" s="44"/>
      <x:c r="D38" s="48"/>
      <x:c r="E38" s="48"/>
      <x:c r="F38" s="44"/>
      <x:c r="G38" s="46" t="str">
        <x:f>IF(A38="","",IF(E38="","",E38-D38))</x:f>
      </x:c>
      <x:c r="H38" s="46" t="str">
        <x:f>IF(OR(A38="",D38=""),"",IF(F38="Complete",0,D38-TODAY()))</x:f>
      </x:c>
      <x:c r="I38" s="46" t="str">
        <x:f>IF(A38="","",IF(F38="Complete","DONE",IF(D38&lt;TODAY(),"OVERDUE",IF(D38&lt;=TODAY()+7,"DUE SOON","ON TRACK"))))</x:f>
      </x:c>
      <x:c r="J38" s="54"/>
    </x:row>
    <x:row r="39" ht="22" customHeight="1">
      <x:c r="A39" s="44"/>
      <x:c r="B39" s="44"/>
      <x:c r="C39" s="44"/>
      <x:c r="D39" s="48"/>
      <x:c r="E39" s="48"/>
      <x:c r="F39" s="44"/>
      <x:c r="G39" s="46" t="str">
        <x:f>IF(A39="","",IF(E39="","",E39-D39))</x:f>
      </x:c>
      <x:c r="H39" s="46" t="str">
        <x:f>IF(OR(A39="",D39=""),"",IF(F39="Complete",0,D39-TODAY()))</x:f>
      </x:c>
      <x:c r="I39" s="46" t="str">
        <x:f>IF(A39="","",IF(F39="Complete","DONE",IF(D39&lt;TODAY(),"OVERDUE",IF(D39&lt;=TODAY()+7,"DUE SOON","ON TRACK"))))</x:f>
      </x:c>
      <x:c r="J39" s="54"/>
    </x:row>
    <x:row r="40" ht="22" customHeight="1">
      <x:c r="A40" s="44"/>
      <x:c r="B40" s="44"/>
      <x:c r="C40" s="44"/>
      <x:c r="D40" s="48"/>
      <x:c r="E40" s="48"/>
      <x:c r="F40" s="44"/>
      <x:c r="G40" s="46" t="str">
        <x:f>IF(A40="","",IF(E40="","",E40-D40))</x:f>
      </x:c>
      <x:c r="H40" s="46" t="str">
        <x:f>IF(OR(A40="",D40=""),"",IF(F40="Complete",0,D40-TODAY()))</x:f>
      </x:c>
      <x:c r="I40" s="46" t="str">
        <x:f>IF(A40="","",IF(F40="Complete","DONE",IF(D40&lt;TODAY(),"OVERDUE",IF(D40&lt;=TODAY()+7,"DUE SOON","ON TRACK"))))</x:f>
      </x:c>
      <x:c r="J40" s="54"/>
    </x:row>
    <x:row r="41" ht="22" customHeight="1">
      <x:c r="A41" s="44"/>
      <x:c r="B41" s="44"/>
      <x:c r="C41" s="44"/>
      <x:c r="D41" s="48"/>
      <x:c r="E41" s="48"/>
      <x:c r="F41" s="44"/>
      <x:c r="G41" s="46" t="str">
        <x:f>IF(A41="","",IF(E41="","",E41-D41))</x:f>
      </x:c>
      <x:c r="H41" s="46" t="str">
        <x:f>IF(OR(A41="",D41=""),"",IF(F41="Complete",0,D41-TODAY()))</x:f>
      </x:c>
      <x:c r="I41" s="46" t="str">
        <x:f>IF(A41="","",IF(F41="Complete","DONE",IF(D41&lt;TODAY(),"OVERDUE",IF(D41&lt;=TODAY()+7,"DUE SOON","ON TRACK"))))</x:f>
      </x:c>
      <x:c r="J41" s="54"/>
    </x:row>
    <x:row r="42" ht="22" customHeight="1">
      <x:c r="A42" s="44"/>
      <x:c r="B42" s="44"/>
      <x:c r="C42" s="44"/>
      <x:c r="D42" s="48"/>
      <x:c r="E42" s="48"/>
      <x:c r="F42" s="44"/>
      <x:c r="G42" s="46" t="str">
        <x:f>IF(A42="","",IF(E42="","",E42-D42))</x:f>
      </x:c>
      <x:c r="H42" s="46" t="str">
        <x:f>IF(OR(A42="",D42=""),"",IF(F42="Complete",0,D42-TODAY()))</x:f>
      </x:c>
      <x:c r="I42" s="46" t="str">
        <x:f>IF(A42="","",IF(F42="Complete","DONE",IF(D42&lt;TODAY(),"OVERDUE",IF(D42&lt;=TODAY()+7,"DUE SOON","ON TRACK"))))</x:f>
      </x:c>
      <x:c r="J42" s="54"/>
    </x:row>
    <x:row r="43" ht="22" customHeight="1">
      <x:c r="A43" s="44"/>
      <x:c r="B43" s="44"/>
      <x:c r="C43" s="44"/>
      <x:c r="D43" s="48"/>
      <x:c r="E43" s="48"/>
      <x:c r="F43" s="44"/>
      <x:c r="G43" s="46" t="str">
        <x:f>IF(A43="","",IF(E43="","",E43-D43))</x:f>
      </x:c>
      <x:c r="H43" s="46" t="str">
        <x:f>IF(OR(A43="",D43=""),"",IF(F43="Complete",0,D43-TODAY()))</x:f>
      </x:c>
      <x:c r="I43" s="46" t="str">
        <x:f>IF(A43="","",IF(F43="Complete","DONE",IF(D43&lt;TODAY(),"OVERDUE",IF(D43&lt;=TODAY()+7,"DUE SOON","ON TRACK"))))</x:f>
      </x:c>
      <x:c r="J43" s="54"/>
    </x:row>
    <x:row r="44" ht="22" customHeight="1">
      <x:c r="A44" s="44"/>
      <x:c r="B44" s="44"/>
      <x:c r="C44" s="44"/>
      <x:c r="D44" s="48"/>
      <x:c r="E44" s="48"/>
      <x:c r="F44" s="44"/>
      <x:c r="G44" s="46" t="str">
        <x:f>IF(A44="","",IF(E44="","",E44-D44))</x:f>
      </x:c>
      <x:c r="H44" s="46" t="str">
        <x:f>IF(OR(A44="",D44=""),"",IF(F44="Complete",0,D44-TODAY()))</x:f>
      </x:c>
      <x:c r="I44" s="46" t="str">
        <x:f>IF(A44="","",IF(F44="Complete","DONE",IF(D44&lt;TODAY(),"OVERDUE",IF(D44&lt;=TODAY()+7,"DUE SOON","ON TRACK"))))</x:f>
      </x:c>
      <x:c r="J44" s="54"/>
    </x:row>
    <x:row r="45" ht="22" customHeight="1">
      <x:c r="A45" s="44"/>
      <x:c r="B45" s="44"/>
      <x:c r="C45" s="44"/>
      <x:c r="D45" s="48"/>
      <x:c r="E45" s="48"/>
      <x:c r="F45" s="44"/>
      <x:c r="G45" s="46" t="str">
        <x:f>IF(A45="","",IF(E45="","",E45-D45))</x:f>
      </x:c>
      <x:c r="H45" s="46" t="str">
        <x:f>IF(OR(A45="",D45=""),"",IF(F45="Complete",0,D45-TODAY()))</x:f>
      </x:c>
      <x:c r="I45" s="46" t="str">
        <x:f>IF(A45="","",IF(F45="Complete","DONE",IF(D45&lt;TODAY(),"OVERDUE",IF(D45&lt;=TODAY()+7,"DUE SOON","ON TRACK"))))</x:f>
      </x:c>
      <x:c r="J45" s="54"/>
    </x:row>
    <x:row r="46" ht="22" customHeight="1">
      <x:c r="A46" s="44"/>
      <x:c r="B46" s="44"/>
      <x:c r="C46" s="44"/>
      <x:c r="D46" s="48"/>
      <x:c r="E46" s="48"/>
      <x:c r="F46" s="44"/>
      <x:c r="G46" s="46" t="str">
        <x:f>IF(A46="","",IF(E46="","",E46-D46))</x:f>
      </x:c>
      <x:c r="H46" s="46" t="str">
        <x:f>IF(OR(A46="",D46=""),"",IF(F46="Complete",0,D46-TODAY()))</x:f>
      </x:c>
      <x:c r="I46" s="46" t="str">
        <x:f>IF(A46="","",IF(F46="Complete","DONE",IF(D46&lt;TODAY(),"OVERDUE",IF(D46&lt;=TODAY()+7,"DUE SOON","ON TRACK"))))</x:f>
      </x:c>
      <x:c r="J46" s="54"/>
    </x:row>
    <x:row r="47" ht="22" customHeight="1">
      <x:c r="A47" s="44"/>
      <x:c r="B47" s="44"/>
      <x:c r="C47" s="44"/>
      <x:c r="D47" s="48"/>
      <x:c r="E47" s="48"/>
      <x:c r="F47" s="44"/>
      <x:c r="G47" s="46" t="str">
        <x:f>IF(A47="","",IF(E47="","",E47-D47))</x:f>
      </x:c>
      <x:c r="H47" s="46" t="str">
        <x:f>IF(OR(A47="",D47=""),"",IF(F47="Complete",0,D47-TODAY()))</x:f>
      </x:c>
      <x:c r="I47" s="46" t="str">
        <x:f>IF(A47="","",IF(F47="Complete","DONE",IF(D47&lt;TODAY(),"OVERDUE",IF(D47&lt;=TODAY()+7,"DUE SOON","ON TRACK"))))</x:f>
      </x:c>
      <x:c r="J47" s="54"/>
    </x:row>
    <x:row r="48" ht="22" customHeight="1">
      <x:c r="A48" s="44"/>
      <x:c r="B48" s="44"/>
      <x:c r="C48" s="44"/>
      <x:c r="D48" s="48"/>
      <x:c r="E48" s="48"/>
      <x:c r="F48" s="44"/>
      <x:c r="G48" s="46" t="str">
        <x:f>IF(A48="","",IF(E48="","",E48-D48))</x:f>
      </x:c>
      <x:c r="H48" s="46" t="str">
        <x:f>IF(OR(A48="",D48=""),"",IF(F48="Complete",0,D48-TODAY()))</x:f>
      </x:c>
      <x:c r="I48" s="46" t="str">
        <x:f>IF(A48="","",IF(F48="Complete","DONE",IF(D48&lt;TODAY(),"OVERDUE",IF(D48&lt;=TODAY()+7,"DUE SOON","ON TRACK"))))</x:f>
      </x:c>
      <x:c r="J48" s="54"/>
    </x:row>
    <x:row r="49" ht="22" customHeight="1">
      <x:c r="A49" s="44"/>
      <x:c r="B49" s="44"/>
      <x:c r="C49" s="44"/>
      <x:c r="D49" s="48"/>
      <x:c r="E49" s="48"/>
      <x:c r="F49" s="44"/>
      <x:c r="G49" s="46" t="str">
        <x:f>IF(A49="","",IF(E49="","",E49-D49))</x:f>
      </x:c>
      <x:c r="H49" s="46" t="str">
        <x:f>IF(OR(A49="",D49=""),"",IF(F49="Complete",0,D49-TODAY()))</x:f>
      </x:c>
      <x:c r="I49" s="46" t="str">
        <x:f>IF(A49="","",IF(F49="Complete","DONE",IF(D49&lt;TODAY(),"OVERDUE",IF(D49&lt;=TODAY()+7,"DUE SOON","ON TRACK"))))</x:f>
      </x:c>
      <x:c r="J49" s="54"/>
    </x:row>
    <x:row r="50" ht="22" customHeight="1">
      <x:c r="A50" s="44"/>
      <x:c r="B50" s="44"/>
      <x:c r="C50" s="44"/>
      <x:c r="D50" s="48"/>
      <x:c r="E50" s="48"/>
      <x:c r="F50" s="44"/>
      <x:c r="G50" s="46" t="str">
        <x:f>IF(A50="","",IF(E50="","",E50-D50))</x:f>
      </x:c>
      <x:c r="H50" s="46" t="str">
        <x:f>IF(OR(A50="",D50=""),"",IF(F50="Complete",0,D50-TODAY()))</x:f>
      </x:c>
      <x:c r="I50" s="46" t="str">
        <x:f>IF(A50="","",IF(F50="Complete","DONE",IF(D50&lt;TODAY(),"OVERDUE",IF(D50&lt;=TODAY()+7,"DUE SOON","ON TRACK"))))</x:f>
      </x:c>
      <x:c r="J50" s="54"/>
    </x:row>
    <x:row r="51" ht="22" customHeight="1">
      <x:c r="A51" s="44"/>
      <x:c r="B51" s="44"/>
      <x:c r="C51" s="44"/>
      <x:c r="D51" s="48"/>
      <x:c r="E51" s="48"/>
      <x:c r="F51" s="44"/>
      <x:c r="G51" s="46" t="str">
        <x:f>IF(A51="","",IF(E51="","",E51-D51))</x:f>
      </x:c>
      <x:c r="H51" s="46" t="str">
        <x:f>IF(OR(A51="",D51=""),"",IF(F51="Complete",0,D51-TODAY()))</x:f>
      </x:c>
      <x:c r="I51" s="46" t="str">
        <x:f>IF(A51="","",IF(F51="Complete","DONE",IF(D51&lt;TODAY(),"OVERDUE",IF(D51&lt;=TODAY()+7,"DUE SOON","ON TRACK"))))</x:f>
      </x:c>
      <x:c r="J51" s="54"/>
    </x:row>
    <x:row r="52" ht="22" customHeight="1">
      <x:c r="A52" s="44"/>
      <x:c r="B52" s="44"/>
      <x:c r="C52" s="44"/>
      <x:c r="D52" s="48"/>
      <x:c r="E52" s="48"/>
      <x:c r="F52" s="44"/>
      <x:c r="G52" s="46" t="str">
        <x:f>IF(A52="","",IF(E52="","",E52-D52))</x:f>
      </x:c>
      <x:c r="H52" s="46" t="str">
        <x:f>IF(OR(A52="",D52=""),"",IF(F52="Complete",0,D52-TODAY()))</x:f>
      </x:c>
      <x:c r="I52" s="46" t="str">
        <x:f>IF(A52="","",IF(F52="Complete","DONE",IF(D52&lt;TODAY(),"OVERDUE",IF(D52&lt;=TODAY()+7,"DUE SOON","ON TRACK"))))</x:f>
      </x:c>
      <x:c r="J52" s="54"/>
    </x:row>
    <x:row r="53" ht="22" customHeight="1">
      <x:c r="A53" s="44"/>
      <x:c r="B53" s="44"/>
      <x:c r="C53" s="44"/>
      <x:c r="D53" s="48"/>
      <x:c r="E53" s="48"/>
      <x:c r="F53" s="44"/>
      <x:c r="G53" s="46" t="str">
        <x:f>IF(A53="","",IF(E53="","",E53-D53))</x:f>
      </x:c>
      <x:c r="H53" s="46" t="str">
        <x:f>IF(OR(A53="",D53=""),"",IF(F53="Complete",0,D53-TODAY()))</x:f>
      </x:c>
      <x:c r="I53" s="46" t="str">
        <x:f>IF(A53="","",IF(F53="Complete","DONE",IF(D53&lt;TODAY(),"OVERDUE",IF(D53&lt;=TODAY()+7,"DUE SOON","ON TRACK"))))</x:f>
      </x:c>
      <x:c r="J53" s="54"/>
    </x:row>
    <x:row r="54" ht="22" customHeight="1">
      <x:c r="A54" s="44"/>
      <x:c r="B54" s="44"/>
      <x:c r="C54" s="44"/>
      <x:c r="D54" s="48"/>
      <x:c r="E54" s="48"/>
      <x:c r="F54" s="44"/>
      <x:c r="G54" s="46" t="str">
        <x:f>IF(A54="","",IF(E54="","",E54-D54))</x:f>
      </x:c>
      <x:c r="H54" s="46" t="str">
        <x:f>IF(OR(A54="",D54=""),"",IF(F54="Complete",0,D54-TODAY()))</x:f>
      </x:c>
      <x:c r="I54" s="46" t="str">
        <x:f>IF(A54="","",IF(F54="Complete","DONE",IF(D54&lt;TODAY(),"OVERDUE",IF(D54&lt;=TODAY()+7,"DUE SOON","ON TRACK"))))</x:f>
      </x:c>
      <x:c r="J54" s="54"/>
    </x:row>
    <x:row r="55" ht="22" customHeight="1">
      <x:c r="A55" s="44"/>
      <x:c r="B55" s="44"/>
      <x:c r="C55" s="44"/>
      <x:c r="D55" s="48"/>
      <x:c r="E55" s="48"/>
      <x:c r="F55" s="44"/>
      <x:c r="G55" s="46" t="str">
        <x:f>IF(A55="","",IF(E55="","",E55-D55))</x:f>
      </x:c>
      <x:c r="H55" s="46" t="str">
        <x:f>IF(OR(A55="",D55=""),"",IF(F55="Complete",0,D55-TODAY()))</x:f>
      </x:c>
      <x:c r="I55" s="46" t="str">
        <x:f>IF(A55="","",IF(F55="Complete","DONE",IF(D55&lt;TODAY(),"OVERDUE",IF(D55&lt;=TODAY()+7,"DUE SOON","ON TRACK"))))</x:f>
      </x:c>
      <x:c r="J55" s="54"/>
    </x:row>
    <x:row r="56" ht="22" customHeight="1">
      <x:c r="A56" s="44"/>
      <x:c r="B56" s="44"/>
      <x:c r="C56" s="44"/>
      <x:c r="D56" s="48"/>
      <x:c r="E56" s="48"/>
      <x:c r="F56" s="44"/>
      <x:c r="G56" s="46" t="str">
        <x:f>IF(A56="","",IF(E56="","",E56-D56))</x:f>
      </x:c>
      <x:c r="H56" s="46" t="str">
        <x:f>IF(OR(A56="",D56=""),"",IF(F56="Complete",0,D56-TODAY()))</x:f>
      </x:c>
      <x:c r="I56" s="46" t="str">
        <x:f>IF(A56="","",IF(F56="Complete","DONE",IF(D56&lt;TODAY(),"OVERDUE",IF(D56&lt;=TODAY()+7,"DUE SOON","ON TRACK"))))</x:f>
      </x:c>
      <x:c r="J56" s="54"/>
    </x:row>
    <x:row r="57" ht="22" customHeight="1">
      <x:c r="A57" s="44"/>
      <x:c r="B57" s="44"/>
      <x:c r="C57" s="44"/>
      <x:c r="D57" s="48"/>
      <x:c r="E57" s="48"/>
      <x:c r="F57" s="44"/>
      <x:c r="G57" s="46" t="str">
        <x:f>IF(A57="","",IF(E57="","",E57-D57))</x:f>
      </x:c>
      <x:c r="H57" s="46" t="str">
        <x:f>IF(OR(A57="",D57=""),"",IF(F57="Complete",0,D57-TODAY()))</x:f>
      </x:c>
      <x:c r="I57" s="46" t="str">
        <x:f>IF(A57="","",IF(F57="Complete","DONE",IF(D57&lt;TODAY(),"OVERDUE",IF(D57&lt;=TODAY()+7,"DUE SOON","ON TRACK"))))</x:f>
      </x:c>
      <x:c r="J57" s="54"/>
    </x:row>
    <x:row r="58" ht="22" customHeight="1">
      <x:c r="A58" s="44"/>
      <x:c r="B58" s="44"/>
      <x:c r="C58" s="44"/>
      <x:c r="D58" s="48"/>
      <x:c r="E58" s="48"/>
      <x:c r="F58" s="44"/>
      <x:c r="G58" s="46" t="str">
        <x:f>IF(A58="","",IF(E58="","",E58-D58))</x:f>
      </x:c>
      <x:c r="H58" s="46" t="str">
        <x:f>IF(OR(A58="",D58=""),"",IF(F58="Complete",0,D58-TODAY()))</x:f>
      </x:c>
      <x:c r="I58" s="46" t="str">
        <x:f>IF(A58="","",IF(F58="Complete","DONE",IF(D58&lt;TODAY(),"OVERDUE",IF(D58&lt;=TODAY()+7,"DUE SOON","ON TRACK"))))</x:f>
      </x:c>
      <x:c r="J58" s="54"/>
    </x:row>
    <x:row r="59" ht="22" customHeight="1">
      <x:c r="A59" s="44"/>
      <x:c r="B59" s="44"/>
      <x:c r="C59" s="44"/>
      <x:c r="D59" s="48"/>
      <x:c r="E59" s="48"/>
      <x:c r="F59" s="44"/>
      <x:c r="G59" s="46" t="str">
        <x:f>IF(A59="","",IF(E59="","",E59-D59))</x:f>
      </x:c>
      <x:c r="H59" s="46" t="str">
        <x:f>IF(OR(A59="",D59=""),"",IF(F59="Complete",0,D59-TODAY()))</x:f>
      </x:c>
      <x:c r="I59" s="46" t="str">
        <x:f>IF(A59="","",IF(F59="Complete","DONE",IF(D59&lt;TODAY(),"OVERDUE",IF(D59&lt;=TODAY()+7,"DUE SOON","ON TRACK"))))</x:f>
      </x:c>
      <x:c r="J59" s="54"/>
    </x:row>
    <x:row r="60" ht="22" customHeight="1">
      <x:c r="A60" s="44"/>
      <x:c r="B60" s="44"/>
      <x:c r="C60" s="44"/>
      <x:c r="D60" s="48"/>
      <x:c r="E60" s="48"/>
      <x:c r="F60" s="44"/>
      <x:c r="G60" s="46" t="str">
        <x:f>IF(A60="","",IF(E60="","",E60-D60))</x:f>
      </x:c>
      <x:c r="H60" s="46" t="str">
        <x:f>IF(OR(A60="",D60=""),"",IF(F60="Complete",0,D60-TODAY()))</x:f>
      </x:c>
      <x:c r="I60" s="46" t="str">
        <x:f>IF(A60="","",IF(F60="Complete","DONE",IF(D60&lt;TODAY(),"OVERDUE",IF(D60&lt;=TODAY()+7,"DUE SOON","ON TRACK"))))</x:f>
      </x:c>
      <x:c r="J60" s="54"/>
    </x:row>
    <x:row r="61" ht="22" customHeight="1">
      <x:c r="A61" s="44"/>
      <x:c r="B61" s="44"/>
      <x:c r="C61" s="44"/>
      <x:c r="D61" s="48"/>
      <x:c r="E61" s="48"/>
      <x:c r="F61" s="44"/>
      <x:c r="G61" s="46" t="str">
        <x:f>IF(A61="","",IF(E61="","",E61-D61))</x:f>
      </x:c>
      <x:c r="H61" s="46" t="str">
        <x:f>IF(OR(A61="",D61=""),"",IF(F61="Complete",0,D61-TODAY()))</x:f>
      </x:c>
      <x:c r="I61" s="46" t="str">
        <x:f>IF(A61="","",IF(F61="Complete","DONE",IF(D61&lt;TODAY(),"OVERDUE",IF(D61&lt;=TODAY()+7,"DUE SOON","ON TRACK"))))</x:f>
      </x:c>
      <x:c r="J61" s="54"/>
    </x:row>
    <x:row r="62" ht="22" customHeight="1">
      <x:c r="A62" s="44"/>
      <x:c r="B62" s="44"/>
      <x:c r="C62" s="44"/>
      <x:c r="D62" s="48"/>
      <x:c r="E62" s="48"/>
      <x:c r="F62" s="44"/>
      <x:c r="G62" s="46" t="str">
        <x:f>IF(A62="","",IF(E62="","",E62-D62))</x:f>
      </x:c>
      <x:c r="H62" s="46" t="str">
        <x:f>IF(OR(A62="",D62=""),"",IF(F62="Complete",0,D62-TODAY()))</x:f>
      </x:c>
      <x:c r="I62" s="46" t="str">
        <x:f>IF(A62="","",IF(F62="Complete","DONE",IF(D62&lt;TODAY(),"OVERDUE",IF(D62&lt;=TODAY()+7,"DUE SOON","ON TRACK"))))</x:f>
      </x:c>
      <x:c r="J62" s="54"/>
    </x:row>
    <x:row r="63" ht="22" customHeight="1">
      <x:c r="A63" s="44"/>
      <x:c r="B63" s="44"/>
      <x:c r="C63" s="44"/>
      <x:c r="D63" s="48"/>
      <x:c r="E63" s="48"/>
      <x:c r="F63" s="44"/>
      <x:c r="G63" s="46" t="str">
        <x:f>IF(A63="","",IF(E63="","",E63-D63))</x:f>
      </x:c>
      <x:c r="H63" s="46" t="str">
        <x:f>IF(OR(A63="",D63=""),"",IF(F63="Complete",0,D63-TODAY()))</x:f>
      </x:c>
      <x:c r="I63" s="46" t="str">
        <x:f>IF(A63="","",IF(F63="Complete","DONE",IF(D63&lt;TODAY(),"OVERDUE",IF(D63&lt;=TODAY()+7,"DUE SOON","ON TRACK"))))</x:f>
      </x:c>
      <x:c r="J63" s="54"/>
    </x:row>
    <x:row r="64" ht="22" customHeight="1">
      <x:c r="A64" s="44"/>
      <x:c r="B64" s="44"/>
      <x:c r="C64" s="44"/>
      <x:c r="D64" s="48"/>
      <x:c r="E64" s="48"/>
      <x:c r="F64" s="44"/>
      <x:c r="G64" s="46" t="str">
        <x:f>IF(A64="","",IF(E64="","",E64-D64))</x:f>
      </x:c>
      <x:c r="H64" s="46" t="str">
        <x:f>IF(OR(A64="",D64=""),"",IF(F64="Complete",0,D64-TODAY()))</x:f>
      </x:c>
      <x:c r="I64" s="46" t="str">
        <x:f>IF(A64="","",IF(F64="Complete","DONE",IF(D64&lt;TODAY(),"OVERDUE",IF(D64&lt;=TODAY()+7,"DUE SOON","ON TRACK"))))</x:f>
      </x:c>
      <x:c r="J64" s="54"/>
    </x:row>
    <x:row r="65" ht="22" customHeight="1">
      <x:c r="A65" s="44"/>
      <x:c r="B65" s="44"/>
      <x:c r="C65" s="44"/>
      <x:c r="D65" s="48"/>
      <x:c r="E65" s="48"/>
      <x:c r="F65" s="44"/>
      <x:c r="G65" s="46" t="str">
        <x:f>IF(A65="","",IF(E65="","",E65-D65))</x:f>
      </x:c>
      <x:c r="H65" s="46" t="str">
        <x:f>IF(OR(A65="",D65=""),"",IF(F65="Complete",0,D65-TODAY()))</x:f>
      </x:c>
      <x:c r="I65" s="46" t="str">
        <x:f>IF(A65="","",IF(F65="Complete","DONE",IF(D65&lt;TODAY(),"OVERDUE",IF(D65&lt;=TODAY()+7,"DUE SOON","ON TRACK"))))</x:f>
      </x:c>
      <x:c r="J65" s="54"/>
    </x:row>
    <x:row r="66" ht="22" customHeight="1">
      <x:c r="A66" s="44"/>
      <x:c r="B66" s="44"/>
      <x:c r="C66" s="44"/>
      <x:c r="D66" s="48"/>
      <x:c r="E66" s="48"/>
      <x:c r="F66" s="44"/>
      <x:c r="G66" s="46" t="str">
        <x:f>IF(A66="","",IF(E66="","",E66-D66))</x:f>
      </x:c>
      <x:c r="H66" s="46" t="str">
        <x:f>IF(OR(A66="",D66=""),"",IF(F66="Complete",0,D66-TODAY()))</x:f>
      </x:c>
      <x:c r="I66" s="46" t="str">
        <x:f>IF(A66="","",IF(F66="Complete","DONE",IF(D66&lt;TODAY(),"OVERDUE",IF(D66&lt;=TODAY()+7,"DUE SOON","ON TRACK"))))</x:f>
      </x:c>
      <x:c r="J66" s="54"/>
    </x:row>
    <x:row r="67" ht="22" customHeight="1">
      <x:c r="A67" s="44"/>
      <x:c r="B67" s="44"/>
      <x:c r="C67" s="44"/>
      <x:c r="D67" s="48"/>
      <x:c r="E67" s="48"/>
      <x:c r="F67" s="44"/>
      <x:c r="G67" s="46" t="str">
        <x:f>IF(A67="","",IF(E67="","",E67-D67))</x:f>
      </x:c>
      <x:c r="H67" s="46" t="str">
        <x:f>IF(OR(A67="",D67=""),"",IF(F67="Complete",0,D67-TODAY()))</x:f>
      </x:c>
      <x:c r="I67" s="46" t="str">
        <x:f>IF(A67="","",IF(F67="Complete","DONE",IF(D67&lt;TODAY(),"OVERDUE",IF(D67&lt;=TODAY()+7,"DUE SOON","ON TRACK"))))</x:f>
      </x:c>
      <x:c r="J67" s="54"/>
    </x:row>
    <x:row r="68" ht="22" customHeight="1">
      <x:c r="A68" s="44"/>
      <x:c r="B68" s="44"/>
      <x:c r="C68" s="44"/>
      <x:c r="D68" s="48"/>
      <x:c r="E68" s="48"/>
      <x:c r="F68" s="44"/>
      <x:c r="G68" s="46" t="str">
        <x:f>IF(A68="","",IF(E68="","",E68-D68))</x:f>
      </x:c>
      <x:c r="H68" s="46" t="str">
        <x:f>IF(OR(A68="",D68=""),"",IF(F68="Complete",0,D68-TODAY()))</x:f>
      </x:c>
      <x:c r="I68" s="46" t="str">
        <x:f>IF(A68="","",IF(F68="Complete","DONE",IF(D68&lt;TODAY(),"OVERDUE",IF(D68&lt;=TODAY()+7,"DUE SOON","ON TRACK"))))</x:f>
      </x:c>
      <x:c r="J68" s="54"/>
    </x:row>
    <x:row r="69" ht="22" customHeight="1">
      <x:c r="A69" s="44"/>
      <x:c r="B69" s="44"/>
      <x:c r="C69" s="44"/>
      <x:c r="D69" s="48"/>
      <x:c r="E69" s="48"/>
      <x:c r="F69" s="44"/>
      <x:c r="G69" s="46" t="str">
        <x:f>IF(A69="","",IF(E69="","",E69-D69))</x:f>
      </x:c>
      <x:c r="H69" s="46" t="str">
        <x:f>IF(OR(A69="",D69=""),"",IF(F69="Complete",0,D69-TODAY()))</x:f>
      </x:c>
      <x:c r="I69" s="46" t="str">
        <x:f>IF(A69="","",IF(F69="Complete","DONE",IF(D69&lt;TODAY(),"OVERDUE",IF(D69&lt;=TODAY()+7,"DUE SOON","ON TRACK"))))</x:f>
      </x:c>
      <x:c r="J69" s="54"/>
    </x:row>
    <x:row r="70" ht="22" customHeight="1">
      <x:c r="A70" s="44"/>
      <x:c r="B70" s="44"/>
      <x:c r="C70" s="44"/>
      <x:c r="D70" s="48"/>
      <x:c r="E70" s="48"/>
      <x:c r="F70" s="44"/>
      <x:c r="G70" s="46" t="str">
        <x:f>IF(A70="","",IF(E70="","",E70-D70))</x:f>
      </x:c>
      <x:c r="H70" s="46" t="str">
        <x:f>IF(OR(A70="",D70=""),"",IF(F70="Complete",0,D70-TODAY()))</x:f>
      </x:c>
      <x:c r="I70" s="46" t="str">
        <x:f>IF(A70="","",IF(F70="Complete","DONE",IF(D70&lt;TODAY(),"OVERDUE",IF(D70&lt;=TODAY()+7,"DUE SOON","ON TRACK"))))</x:f>
      </x:c>
      <x:c r="J70" s="54"/>
    </x:row>
    <x:row r="71" ht="22" customHeight="1">
      <x:c r="A71" s="44"/>
      <x:c r="B71" s="44"/>
      <x:c r="C71" s="44"/>
      <x:c r="D71" s="48"/>
      <x:c r="E71" s="48"/>
      <x:c r="F71" s="44"/>
      <x:c r="G71" s="46" t="str">
        <x:f>IF(A71="","",IF(E71="","",E71-D71))</x:f>
      </x:c>
      <x:c r="H71" s="46" t="str">
        <x:f>IF(OR(A71="",D71=""),"",IF(F71="Complete",0,D71-TODAY()))</x:f>
      </x:c>
      <x:c r="I71" s="46" t="str">
        <x:f>IF(A71="","",IF(F71="Complete","DONE",IF(D71&lt;TODAY(),"OVERDUE",IF(D71&lt;=TODAY()+7,"DUE SOON","ON TRACK"))))</x:f>
      </x:c>
      <x:c r="J71" s="54"/>
    </x:row>
    <x:row r="72" ht="22" customHeight="1">
      <x:c r="A72" s="44"/>
      <x:c r="B72" s="44"/>
      <x:c r="C72" s="44"/>
      <x:c r="D72" s="48"/>
      <x:c r="E72" s="48"/>
      <x:c r="F72" s="44"/>
      <x:c r="G72" s="46" t="str">
        <x:f>IF(A72="","",IF(E72="","",E72-D72))</x:f>
      </x:c>
      <x:c r="H72" s="46" t="str">
        <x:f>IF(OR(A72="",D72=""),"",IF(F72="Complete",0,D72-TODAY()))</x:f>
      </x:c>
      <x:c r="I72" s="46" t="str">
        <x:f>IF(A72="","",IF(F72="Complete","DONE",IF(D72&lt;TODAY(),"OVERDUE",IF(D72&lt;=TODAY()+7,"DUE SOON","ON TRACK"))))</x:f>
      </x:c>
      <x:c r="J72" s="54"/>
    </x:row>
    <x:row r="73" ht="22" customHeight="1">
      <x:c r="A73" s="44"/>
      <x:c r="B73" s="44"/>
      <x:c r="C73" s="44"/>
      <x:c r="D73" s="48"/>
      <x:c r="E73" s="48"/>
      <x:c r="F73" s="44"/>
      <x:c r="G73" s="46" t="str">
        <x:f>IF(A73="","",IF(E73="","",E73-D73))</x:f>
      </x:c>
      <x:c r="H73" s="46" t="str">
        <x:f>IF(OR(A73="",D73=""),"",IF(F73="Complete",0,D73-TODAY()))</x:f>
      </x:c>
      <x:c r="I73" s="46" t="str">
        <x:f>IF(A73="","",IF(F73="Complete","DONE",IF(D73&lt;TODAY(),"OVERDUE",IF(D73&lt;=TODAY()+7,"DUE SOON","ON TRACK"))))</x:f>
      </x:c>
      <x:c r="J73" s="54"/>
    </x:row>
    <x:row r="74" ht="22" customHeight="1">
      <x:c r="A74" s="44"/>
      <x:c r="B74" s="44"/>
      <x:c r="C74" s="44"/>
      <x:c r="D74" s="48"/>
      <x:c r="E74" s="48"/>
      <x:c r="F74" s="44"/>
      <x:c r="G74" s="46" t="str">
        <x:f>IF(A74="","",IF(E74="","",E74-D74))</x:f>
      </x:c>
      <x:c r="H74" s="46" t="str">
        <x:f>IF(OR(A74="",D74=""),"",IF(F74="Complete",0,D74-TODAY()))</x:f>
      </x:c>
      <x:c r="I74" s="46" t="str">
        <x:f>IF(A74="","",IF(F74="Complete","DONE",IF(D74&lt;TODAY(),"OVERDUE",IF(D74&lt;=TODAY()+7,"DUE SOON","ON TRACK"))))</x:f>
      </x:c>
      <x:c r="J74" s="54"/>
    </x:row>
    <x:row r="75" ht="22" customHeight="1">
      <x:c r="A75" s="44"/>
      <x:c r="B75" s="44"/>
      <x:c r="C75" s="44"/>
      <x:c r="D75" s="48"/>
      <x:c r="E75" s="48"/>
      <x:c r="F75" s="44"/>
      <x:c r="G75" s="46" t="str">
        <x:f>IF(A75="","",IF(E75="","",E75-D75))</x:f>
      </x:c>
      <x:c r="H75" s="46" t="str">
        <x:f>IF(OR(A75="",D75=""),"",IF(F75="Complete",0,D75-TODAY()))</x:f>
      </x:c>
      <x:c r="I75" s="46" t="str">
        <x:f>IF(A75="","",IF(F75="Complete","DONE",IF(D75&lt;TODAY(),"OVERDUE",IF(D75&lt;=TODAY()+7,"DUE SOON","ON TRACK"))))</x:f>
      </x:c>
      <x:c r="J75" s="54"/>
    </x:row>
    <x:row r="76" ht="22" customHeight="1">
      <x:c r="A76" s="44"/>
      <x:c r="B76" s="44"/>
      <x:c r="C76" s="44"/>
      <x:c r="D76" s="48"/>
      <x:c r="E76" s="48"/>
      <x:c r="F76" s="44"/>
      <x:c r="G76" s="46" t="str">
        <x:f>IF(A76="","",IF(E76="","",E76-D76))</x:f>
      </x:c>
      <x:c r="H76" s="46" t="str">
        <x:f>IF(OR(A76="",D76=""),"",IF(F76="Complete",0,D76-TODAY()))</x:f>
      </x:c>
      <x:c r="I76" s="46" t="str">
        <x:f>IF(A76="","",IF(F76="Complete","DONE",IF(D76&lt;TODAY(),"OVERDUE",IF(D76&lt;=TODAY()+7,"DUE SOON","ON TRACK"))))</x:f>
      </x:c>
      <x:c r="J76" s="54"/>
    </x:row>
    <x:row r="77" ht="22" customHeight="1">
      <x:c r="A77" s="44"/>
      <x:c r="B77" s="44"/>
      <x:c r="C77" s="44"/>
      <x:c r="D77" s="48"/>
      <x:c r="E77" s="48"/>
      <x:c r="F77" s="44"/>
      <x:c r="G77" s="46" t="str">
        <x:f>IF(A77="","",IF(E77="","",E77-D77))</x:f>
      </x:c>
      <x:c r="H77" s="46" t="str">
        <x:f>IF(OR(A77="",D77=""),"",IF(F77="Complete",0,D77-TODAY()))</x:f>
      </x:c>
      <x:c r="I77" s="46" t="str">
        <x:f>IF(A77="","",IF(F77="Complete","DONE",IF(D77&lt;TODAY(),"OVERDUE",IF(D77&lt;=TODAY()+7,"DUE SOON","ON TRACK"))))</x:f>
      </x:c>
      <x:c r="J77" s="54"/>
    </x:row>
    <x:row r="78" ht="22" customHeight="1">
      <x:c r="A78" s="44"/>
      <x:c r="B78" s="44"/>
      <x:c r="C78" s="44"/>
      <x:c r="D78" s="48"/>
      <x:c r="E78" s="48"/>
      <x:c r="F78" s="44"/>
      <x:c r="G78" s="46" t="str">
        <x:f>IF(A78="","",IF(E78="","",E78-D78))</x:f>
      </x:c>
      <x:c r="H78" s="46" t="str">
        <x:f>IF(OR(A78="",D78=""),"",IF(F78="Complete",0,D78-TODAY()))</x:f>
      </x:c>
      <x:c r="I78" s="46" t="str">
        <x:f>IF(A78="","",IF(F78="Complete","DONE",IF(D78&lt;TODAY(),"OVERDUE",IF(D78&lt;=TODAY()+7,"DUE SOON","ON TRACK"))))</x:f>
      </x:c>
      <x:c r="J78" s="54"/>
    </x:row>
    <x:row r="79" ht="22" customHeight="1">
      <x:c r="A79" s="44"/>
      <x:c r="B79" s="44"/>
      <x:c r="C79" s="44"/>
      <x:c r="D79" s="48"/>
      <x:c r="E79" s="48"/>
      <x:c r="F79" s="44"/>
      <x:c r="G79" s="46" t="str">
        <x:f>IF(A79="","",IF(E79="","",E79-D79))</x:f>
      </x:c>
      <x:c r="H79" s="46" t="str">
        <x:f>IF(OR(A79="",D79=""),"",IF(F79="Complete",0,D79-TODAY()))</x:f>
      </x:c>
      <x:c r="I79" s="46" t="str">
        <x:f>IF(A79="","",IF(F79="Complete","DONE",IF(D79&lt;TODAY(),"OVERDUE",IF(D79&lt;=TODAY()+7,"DUE SOON","ON TRACK"))))</x:f>
      </x:c>
      <x:c r="J79" s="54"/>
    </x:row>
    <x:row r="80" ht="22" customHeight="1">
      <x:c r="A80" s="44"/>
      <x:c r="B80" s="44"/>
      <x:c r="C80" s="44"/>
      <x:c r="D80" s="48"/>
      <x:c r="E80" s="48"/>
      <x:c r="F80" s="44"/>
      <x:c r="G80" s="46" t="str">
        <x:f>IF(A80="","",IF(E80="","",E80-D80))</x:f>
      </x:c>
      <x:c r="H80" s="46" t="str">
        <x:f>IF(OR(A80="",D80=""),"",IF(F80="Complete",0,D80-TODAY()))</x:f>
      </x:c>
      <x:c r="I80" s="46" t="str">
        <x:f>IF(A80="","",IF(F80="Complete","DONE",IF(D80&lt;TODAY(),"OVERDUE",IF(D80&lt;=TODAY()+7,"DUE SOON","ON TRACK"))))</x:f>
      </x:c>
      <x:c r="J80" s="54"/>
    </x:row>
    <x:row r="81" ht="22" customHeight="1">
      <x:c r="A81" s="44"/>
      <x:c r="B81" s="44"/>
      <x:c r="C81" s="44"/>
      <x:c r="D81" s="48"/>
      <x:c r="E81" s="48"/>
      <x:c r="F81" s="44"/>
      <x:c r="G81" s="46" t="str">
        <x:f>IF(A81="","",IF(E81="","",E81-D81))</x:f>
      </x:c>
      <x:c r="H81" s="46" t="str">
        <x:f>IF(OR(A81="",D81=""),"",IF(F81="Complete",0,D81-TODAY()))</x:f>
      </x:c>
      <x:c r="I81" s="46" t="str">
        <x:f>IF(A81="","",IF(F81="Complete","DONE",IF(D81&lt;TODAY(),"OVERDUE",IF(D81&lt;=TODAY()+7,"DUE SOON","ON TRACK"))))</x:f>
      </x:c>
      <x:c r="J81" s="54"/>
    </x:row>
    <x:row r="82" ht="22" customHeight="1">
      <x:c r="A82" s="44"/>
      <x:c r="B82" s="44"/>
      <x:c r="C82" s="44"/>
      <x:c r="D82" s="48"/>
      <x:c r="E82" s="48"/>
      <x:c r="F82" s="44"/>
      <x:c r="G82" s="46" t="str">
        <x:f>IF(A82="","",IF(E82="","",E82-D82))</x:f>
      </x:c>
      <x:c r="H82" s="46" t="str">
        <x:f>IF(OR(A82="",D82=""),"",IF(F82="Complete",0,D82-TODAY()))</x:f>
      </x:c>
      <x:c r="I82" s="46" t="str">
        <x:f>IF(A82="","",IF(F82="Complete","DONE",IF(D82&lt;TODAY(),"OVERDUE",IF(D82&lt;=TODAY()+7,"DUE SOON","ON TRACK"))))</x:f>
      </x:c>
      <x:c r="J82" s="54"/>
    </x:row>
    <x:row r="83" ht="22" customHeight="1">
      <x:c r="A83" s="44"/>
      <x:c r="B83" s="44"/>
      <x:c r="C83" s="44"/>
      <x:c r="D83" s="48"/>
      <x:c r="E83" s="48"/>
      <x:c r="F83" s="44"/>
      <x:c r="G83" s="46" t="str">
        <x:f>IF(A83="","",IF(E83="","",E83-D83))</x:f>
      </x:c>
      <x:c r="H83" s="46" t="str">
        <x:f>IF(OR(A83="",D83=""),"",IF(F83="Complete",0,D83-TODAY()))</x:f>
      </x:c>
      <x:c r="I83" s="46" t="str">
        <x:f>IF(A83="","",IF(F83="Complete","DONE",IF(D83&lt;TODAY(),"OVERDUE",IF(D83&lt;=TODAY()+7,"DUE SOON","ON TRACK"))))</x:f>
      </x:c>
      <x:c r="J83" s="54"/>
    </x:row>
    <x:row r="84" ht="22" customHeight="1">
      <x:c r="A84" s="44"/>
      <x:c r="B84" s="44"/>
      <x:c r="C84" s="44"/>
      <x:c r="D84" s="48"/>
      <x:c r="E84" s="48"/>
      <x:c r="F84" s="44"/>
      <x:c r="G84" s="46" t="str">
        <x:f>IF(A84="","",IF(E84="","",E84-D84))</x:f>
      </x:c>
      <x:c r="H84" s="46" t="str">
        <x:f>IF(OR(A84="",D84=""),"",IF(F84="Complete",0,D84-TODAY()))</x:f>
      </x:c>
      <x:c r="I84" s="46" t="str">
        <x:f>IF(A84="","",IF(F84="Complete","DONE",IF(D84&lt;TODAY(),"OVERDUE",IF(D84&lt;=TODAY()+7,"DUE SOON","ON TRACK"))))</x:f>
      </x:c>
      <x:c r="J84" s="54"/>
    </x:row>
    <x:row r="85" ht="22" customHeight="1">
      <x:c r="A85" s="44"/>
      <x:c r="B85" s="44"/>
      <x:c r="C85" s="44"/>
      <x:c r="D85" s="48"/>
      <x:c r="E85" s="48"/>
      <x:c r="F85" s="44"/>
      <x:c r="G85" s="46" t="str">
        <x:f>IF(A85="","",IF(E85="","",E85-D85))</x:f>
      </x:c>
      <x:c r="H85" s="46" t="str">
        <x:f>IF(OR(A85="",D85=""),"",IF(F85="Complete",0,D85-TODAY()))</x:f>
      </x:c>
      <x:c r="I85" s="46" t="str">
        <x:f>IF(A85="","",IF(F85="Complete","DONE",IF(D85&lt;TODAY(),"OVERDUE",IF(D85&lt;=TODAY()+7,"DUE SOON","ON TRACK"))))</x:f>
      </x:c>
      <x:c r="J85" s="54"/>
    </x:row>
    <x:row r="86" ht="22" customHeight="1">
      <x:c r="A86" s="44"/>
      <x:c r="B86" s="44"/>
      <x:c r="C86" s="44"/>
      <x:c r="D86" s="48"/>
      <x:c r="E86" s="48"/>
      <x:c r="F86" s="44"/>
      <x:c r="G86" s="46" t="str">
        <x:f>IF(A86="","",IF(E86="","",E86-D86))</x:f>
      </x:c>
      <x:c r="H86" s="46" t="str">
        <x:f>IF(OR(A86="",D86=""),"",IF(F86="Complete",0,D86-TODAY()))</x:f>
      </x:c>
      <x:c r="I86" s="46" t="str">
        <x:f>IF(A86="","",IF(F86="Complete","DONE",IF(D86&lt;TODAY(),"OVERDUE",IF(D86&lt;=TODAY()+7,"DUE SOON","ON TRACK"))))</x:f>
      </x:c>
      <x:c r="J86" s="54"/>
    </x:row>
    <x:row r="87" ht="22" customHeight="1">
      <x:c r="A87" s="44"/>
      <x:c r="B87" s="44"/>
      <x:c r="C87" s="44"/>
      <x:c r="D87" s="48"/>
      <x:c r="E87" s="48"/>
      <x:c r="F87" s="44"/>
      <x:c r="G87" s="46" t="str">
        <x:f>IF(A87="","",IF(E87="","",E87-D87))</x:f>
      </x:c>
      <x:c r="H87" s="46" t="str">
        <x:f>IF(OR(A87="",D87=""),"",IF(F87="Complete",0,D87-TODAY()))</x:f>
      </x:c>
      <x:c r="I87" s="46" t="str">
        <x:f>IF(A87="","",IF(F87="Complete","DONE",IF(D87&lt;TODAY(),"OVERDUE",IF(D87&lt;=TODAY()+7,"DUE SOON","ON TRACK"))))</x:f>
      </x:c>
      <x:c r="J87" s="54"/>
    </x:row>
    <x:row r="88" ht="22" customHeight="1">
      <x:c r="A88" s="44"/>
      <x:c r="B88" s="44"/>
      <x:c r="C88" s="44"/>
      <x:c r="D88" s="48"/>
      <x:c r="E88" s="48"/>
      <x:c r="F88" s="44"/>
      <x:c r="G88" s="46" t="str">
        <x:f>IF(A88="","",IF(E88="","",E88-D88))</x:f>
      </x:c>
      <x:c r="H88" s="46" t="str">
        <x:f>IF(OR(A88="",D88=""),"",IF(F88="Complete",0,D88-TODAY()))</x:f>
      </x:c>
      <x:c r="I88" s="46" t="str">
        <x:f>IF(A88="","",IF(F88="Complete","DONE",IF(D88&lt;TODAY(),"OVERDUE",IF(D88&lt;=TODAY()+7,"DUE SOON","ON TRACK"))))</x:f>
      </x:c>
      <x:c r="J88" s="54"/>
    </x:row>
    <x:row r="89" ht="22" customHeight="1">
      <x:c r="A89" s="44"/>
      <x:c r="B89" s="44"/>
      <x:c r="C89" s="44"/>
      <x:c r="D89" s="48"/>
      <x:c r="E89" s="48"/>
      <x:c r="F89" s="44"/>
      <x:c r="G89" s="46" t="str">
        <x:f>IF(A89="","",IF(E89="","",E89-D89))</x:f>
      </x:c>
      <x:c r="H89" s="46" t="str">
        <x:f>IF(OR(A89="",D89=""),"",IF(F89="Complete",0,D89-TODAY()))</x:f>
      </x:c>
      <x:c r="I89" s="46" t="str">
        <x:f>IF(A89="","",IF(F89="Complete","DONE",IF(D89&lt;TODAY(),"OVERDUE",IF(D89&lt;=TODAY()+7,"DUE SOON","ON TRACK"))))</x:f>
      </x:c>
      <x:c r="J89" s="54"/>
    </x:row>
    <x:row r="90" ht="22" customHeight="1">
      <x:c r="A90" s="44"/>
      <x:c r="B90" s="44"/>
      <x:c r="C90" s="44"/>
      <x:c r="D90" s="48"/>
      <x:c r="E90" s="48"/>
      <x:c r="F90" s="44"/>
      <x:c r="G90" s="46" t="str">
        <x:f>IF(A90="","",IF(E90="","",E90-D90))</x:f>
      </x:c>
      <x:c r="H90" s="46" t="str">
        <x:f>IF(OR(A90="",D90=""),"",IF(F90="Complete",0,D90-TODAY()))</x:f>
      </x:c>
      <x:c r="I90" s="46" t="str">
        <x:f>IF(A90="","",IF(F90="Complete","DONE",IF(D90&lt;TODAY(),"OVERDUE",IF(D90&lt;=TODAY()+7,"DUE SOON","ON TRACK"))))</x:f>
      </x:c>
      <x:c r="J90" s="54"/>
    </x:row>
    <x:row r="91" ht="22" customHeight="1">
      <x:c r="A91" s="44"/>
      <x:c r="B91" s="44"/>
      <x:c r="C91" s="44"/>
      <x:c r="D91" s="48"/>
      <x:c r="E91" s="48"/>
      <x:c r="F91" s="44"/>
      <x:c r="G91" s="46" t="str">
        <x:f>IF(A91="","",IF(E91="","",E91-D91))</x:f>
      </x:c>
      <x:c r="H91" s="46" t="str">
        <x:f>IF(OR(A91="",D91=""),"",IF(F91="Complete",0,D91-TODAY()))</x:f>
      </x:c>
      <x:c r="I91" s="46" t="str">
        <x:f>IF(A91="","",IF(F91="Complete","DONE",IF(D91&lt;TODAY(),"OVERDUE",IF(D91&lt;=TODAY()+7,"DUE SOON","ON TRACK"))))</x:f>
      </x:c>
      <x:c r="J91" s="54"/>
    </x:row>
    <x:row r="92" ht="22" customHeight="1">
      <x:c r="A92" s="44"/>
      <x:c r="B92" s="44"/>
      <x:c r="C92" s="44"/>
      <x:c r="D92" s="48"/>
      <x:c r="E92" s="48"/>
      <x:c r="F92" s="44"/>
      <x:c r="G92" s="46" t="str">
        <x:f>IF(A92="","",IF(E92="","",E92-D92))</x:f>
      </x:c>
      <x:c r="H92" s="46" t="str">
        <x:f>IF(OR(A92="",D92=""),"",IF(F92="Complete",0,D92-TODAY()))</x:f>
      </x:c>
      <x:c r="I92" s="46" t="str">
        <x:f>IF(A92="","",IF(F92="Complete","DONE",IF(D92&lt;TODAY(),"OVERDUE",IF(D92&lt;=TODAY()+7,"DUE SOON","ON TRACK"))))</x:f>
      </x:c>
      <x:c r="J92" s="54"/>
    </x:row>
    <x:row r="93" ht="22" customHeight="1">
      <x:c r="A93" s="44"/>
      <x:c r="B93" s="44"/>
      <x:c r="C93" s="44"/>
      <x:c r="D93" s="48"/>
      <x:c r="E93" s="48"/>
      <x:c r="F93" s="44"/>
      <x:c r="G93" s="46" t="str">
        <x:f>IF(A93="","",IF(E93="","",E93-D93))</x:f>
      </x:c>
      <x:c r="H93" s="46" t="str">
        <x:f>IF(OR(A93="",D93=""),"",IF(F93="Complete",0,D93-TODAY()))</x:f>
      </x:c>
      <x:c r="I93" s="46" t="str">
        <x:f>IF(A93="","",IF(F93="Complete","DONE",IF(D93&lt;TODAY(),"OVERDUE",IF(D93&lt;=TODAY()+7,"DUE SOON","ON TRACK"))))</x:f>
      </x:c>
      <x:c r="J93" s="54"/>
    </x:row>
    <x:row r="94" ht="22" customHeight="1">
      <x:c r="A94" s="44"/>
      <x:c r="B94" s="44"/>
      <x:c r="C94" s="44"/>
      <x:c r="D94" s="48"/>
      <x:c r="E94" s="48"/>
      <x:c r="F94" s="44"/>
      <x:c r="G94" s="46" t="str">
        <x:f>IF(A94="","",IF(E94="","",E94-D94))</x:f>
      </x:c>
      <x:c r="H94" s="46" t="str">
        <x:f>IF(OR(A94="",D94=""),"",IF(F94="Complete",0,D94-TODAY()))</x:f>
      </x:c>
      <x:c r="I94" s="46" t="str">
        <x:f>IF(A94="","",IF(F94="Complete","DONE",IF(D94&lt;TODAY(),"OVERDUE",IF(D94&lt;=TODAY()+7,"DUE SOON","ON TRACK"))))</x:f>
      </x:c>
      <x:c r="J94" s="54"/>
    </x:row>
    <x:row r="95" ht="22" customHeight="1">
      <x:c r="A95" s="44"/>
      <x:c r="B95" s="44"/>
      <x:c r="C95" s="44"/>
      <x:c r="D95" s="48"/>
      <x:c r="E95" s="48"/>
      <x:c r="F95" s="44"/>
      <x:c r="G95" s="46" t="str">
        <x:f>IF(A95="","",IF(E95="","",E95-D95))</x:f>
      </x:c>
      <x:c r="H95" s="46" t="str">
        <x:f>IF(OR(A95="",D95=""),"",IF(F95="Complete",0,D95-TODAY()))</x:f>
      </x:c>
      <x:c r="I95" s="46" t="str">
        <x:f>IF(A95="","",IF(F95="Complete","DONE",IF(D95&lt;TODAY(),"OVERDUE",IF(D95&lt;=TODAY()+7,"DUE SOON","ON TRACK"))))</x:f>
      </x:c>
      <x:c r="J95" s="54"/>
    </x:row>
    <x:row r="96" ht="22" customHeight="1">
      <x:c r="A96" s="44"/>
      <x:c r="B96" s="44"/>
      <x:c r="C96" s="44"/>
      <x:c r="D96" s="48"/>
      <x:c r="E96" s="48"/>
      <x:c r="F96" s="44"/>
      <x:c r="G96" s="46" t="str">
        <x:f>IF(A96="","",IF(E96="","",E96-D96))</x:f>
      </x:c>
      <x:c r="H96" s="46" t="str">
        <x:f>IF(OR(A96="",D96=""),"",IF(F96="Complete",0,D96-TODAY()))</x:f>
      </x:c>
      <x:c r="I96" s="46" t="str">
        <x:f>IF(A96="","",IF(F96="Complete","DONE",IF(D96&lt;TODAY(),"OVERDUE",IF(D96&lt;=TODAY()+7,"DUE SOON","ON TRACK"))))</x:f>
      </x:c>
      <x:c r="J96" s="54"/>
    </x:row>
    <x:row r="97" ht="22" customHeight="1">
      <x:c r="A97" s="44"/>
      <x:c r="B97" s="44"/>
      <x:c r="C97" s="44"/>
      <x:c r="D97" s="48"/>
      <x:c r="E97" s="48"/>
      <x:c r="F97" s="44"/>
      <x:c r="G97" s="46" t="str">
        <x:f>IF(A97="","",IF(E97="","",E97-D97))</x:f>
      </x:c>
      <x:c r="H97" s="46" t="str">
        <x:f>IF(OR(A97="",D97=""),"",IF(F97="Complete",0,D97-TODAY()))</x:f>
      </x:c>
      <x:c r="I97" s="46" t="str">
        <x:f>IF(A97="","",IF(F97="Complete","DONE",IF(D97&lt;TODAY(),"OVERDUE",IF(D97&lt;=TODAY()+7,"DUE SOON","ON TRACK"))))</x:f>
      </x:c>
      <x:c r="J97" s="54"/>
    </x:row>
    <x:row r="98" ht="22" customHeight="1">
      <x:c r="A98" s="44"/>
      <x:c r="B98" s="44"/>
      <x:c r="C98" s="44"/>
      <x:c r="D98" s="48"/>
      <x:c r="E98" s="48"/>
      <x:c r="F98" s="44"/>
      <x:c r="G98" s="46" t="str">
        <x:f>IF(A98="","",IF(E98="","",E98-D98))</x:f>
      </x:c>
      <x:c r="H98" s="46" t="str">
        <x:f>IF(OR(A98="",D98=""),"",IF(F98="Complete",0,D98-TODAY()))</x:f>
      </x:c>
      <x:c r="I98" s="46" t="str">
        <x:f>IF(A98="","",IF(F98="Complete","DONE",IF(D98&lt;TODAY(),"OVERDUE",IF(D98&lt;=TODAY()+7,"DUE SOON","ON TRACK"))))</x:f>
      </x:c>
      <x:c r="J98" s="54"/>
    </x:row>
    <x:row r="99" ht="22" customHeight="1">
      <x:c r="A99" s="44"/>
      <x:c r="B99" s="44"/>
      <x:c r="C99" s="44"/>
      <x:c r="D99" s="48"/>
      <x:c r="E99" s="48"/>
      <x:c r="F99" s="44"/>
      <x:c r="G99" s="46" t="str">
        <x:f>IF(A99="","",IF(E99="","",E99-D99))</x:f>
      </x:c>
      <x:c r="H99" s="46" t="str">
        <x:f>IF(OR(A99="",D99=""),"",IF(F99="Complete",0,D99-TODAY()))</x:f>
      </x:c>
      <x:c r="I99" s="46" t="str">
        <x:f>IF(A99="","",IF(F99="Complete","DONE",IF(D99&lt;TODAY(),"OVERDUE",IF(D99&lt;=TODAY()+7,"DUE SOON","ON TRACK"))))</x:f>
      </x:c>
      <x:c r="J99" s="54"/>
    </x:row>
    <x:row r="100" ht="22" customHeight="1">
      <x:c r="A100" s="44"/>
      <x:c r="B100" s="44"/>
      <x:c r="C100" s="44"/>
      <x:c r="D100" s="48"/>
      <x:c r="E100" s="48"/>
      <x:c r="F100" s="44"/>
      <x:c r="G100" s="46" t="str">
        <x:f>IF(A100="","",IF(E100="","",E100-D100))</x:f>
      </x:c>
      <x:c r="H100" s="46" t="str">
        <x:f>IF(OR(A100="",D100=""),"",IF(F100="Complete",0,D100-TODAY()))</x:f>
      </x:c>
      <x:c r="I100" s="46" t="str">
        <x:f>IF(A100="","",IF(F100="Complete","DONE",IF(D100&lt;TODAY(),"OVERDUE",IF(D100&lt;=TODAY()+7,"DUE SOON","ON TRACK"))))</x:f>
      </x:c>
      <x:c r="J100" s="54"/>
    </x:row>
    <x:row r="101" ht="22" customHeight="1">
      <x:c r="A101" s="44"/>
      <x:c r="B101" s="44"/>
      <x:c r="C101" s="44"/>
      <x:c r="D101" s="48"/>
      <x:c r="E101" s="48"/>
      <x:c r="F101" s="44"/>
      <x:c r="G101" s="46" t="str">
        <x:f>IF(A101="","",IF(E101="","",E101-D101))</x:f>
      </x:c>
      <x:c r="H101" s="46" t="str">
        <x:f>IF(OR(A101="",D101=""),"",IF(F101="Complete",0,D101-TODAY()))</x:f>
      </x:c>
      <x:c r="I101" s="46" t="str">
        <x:f>IF(A101="","",IF(F101="Complete","DONE",IF(D101&lt;TODAY(),"OVERDUE",IF(D101&lt;=TODAY()+7,"DUE SOON","ON TRACK"))))</x:f>
      </x:c>
      <x:c r="J101" s="54"/>
    </x:row>
    <x:row r="102" ht="22" customHeight="1">
      <x:c r="A102" s="44"/>
      <x:c r="B102" s="44"/>
      <x:c r="C102" s="44"/>
      <x:c r="D102" s="48"/>
      <x:c r="E102" s="48"/>
      <x:c r="F102" s="44"/>
      <x:c r="G102" s="46" t="str">
        <x:f>IF(A102="","",IF(E102="","",E102-D102))</x:f>
      </x:c>
      <x:c r="H102" s="46" t="str">
        <x:f>IF(OR(A102="",D102=""),"",IF(F102="Complete",0,D102-TODAY()))</x:f>
      </x:c>
      <x:c r="I102" s="46" t="str">
        <x:f>IF(A102="","",IF(F102="Complete","DONE",IF(D102&lt;TODAY(),"OVERDUE",IF(D102&lt;=TODAY()+7,"DUE SOON","ON TRACK"))))</x:f>
      </x:c>
      <x:c r="J102" s="54"/>
    </x:row>
    <x:row r="103" ht="22" customHeight="1">
      <x:c r="A103" s="44"/>
      <x:c r="B103" s="44"/>
      <x:c r="C103" s="44"/>
      <x:c r="D103" s="48"/>
      <x:c r="E103" s="48"/>
      <x:c r="F103" s="44"/>
      <x:c r="G103" s="46" t="str">
        <x:f>IF(A103="","",IF(E103="","",E103-D103))</x:f>
      </x:c>
      <x:c r="H103" s="46" t="str">
        <x:f>IF(OR(A103="",D103=""),"",IF(F103="Complete",0,D103-TODAY()))</x:f>
      </x:c>
      <x:c r="I103" s="46" t="str">
        <x:f>IF(A103="","",IF(F103="Complete","DONE",IF(D103&lt;TODAY(),"OVERDUE",IF(D103&lt;=TODAY()+7,"DUE SOON","ON TRACK"))))</x:f>
      </x:c>
      <x:c r="J103" s="54"/>
    </x:row>
    <x:row r="104" ht="22" customHeight="1">
      <x:c r="A104" s="44"/>
      <x:c r="B104" s="44"/>
      <x:c r="C104" s="44"/>
      <x:c r="D104" s="48"/>
      <x:c r="E104" s="48"/>
      <x:c r="F104" s="44"/>
      <x:c r="G104" s="46" t="str">
        <x:f>IF(A104="","",IF(E104="","",E104-D104))</x:f>
      </x:c>
      <x:c r="H104" s="46" t="str">
        <x:f>IF(OR(A104="",D104=""),"",IF(F104="Complete",0,D104-TODAY()))</x:f>
      </x:c>
      <x:c r="I104" s="46" t="str">
        <x:f>IF(A104="","",IF(F104="Complete","DONE",IF(D104&lt;TODAY(),"OVERDUE",IF(D104&lt;=TODAY()+7,"DUE SOON","ON TRACK"))))</x:f>
      </x:c>
      <x:c r="J104" s="54"/>
    </x:row>
    <x:row r="105" ht="22" customHeight="1">
      <x:c r="A105" s="44"/>
      <x:c r="B105" s="44"/>
      <x:c r="C105" s="44"/>
      <x:c r="D105" s="48"/>
      <x:c r="E105" s="48"/>
      <x:c r="F105" s="44"/>
      <x:c r="G105" s="46" t="str">
        <x:f>IF(A105="","",IF(E105="","",E105-D105))</x:f>
      </x:c>
      <x:c r="H105" s="46" t="str">
        <x:f>IF(OR(A105="",D105=""),"",IF(F105="Complete",0,D105-TODAY()))</x:f>
      </x:c>
      <x:c r="I105" s="46" t="str">
        <x:f>IF(A105="","",IF(F105="Complete","DONE",IF(D105&lt;TODAY(),"OVERDUE",IF(D105&lt;=TODAY()+7,"DUE SOON","ON TRACK"))))</x:f>
      </x:c>
      <x:c r="J105" s="54"/>
    </x:row>
    <x:row r="106" ht="22" customHeight="1"/>
    <x:row r="107" ht="22" customHeight="1"/>
    <x:row r="108" ht="22" customHeight="1"/>
    <x:row r="109" ht="22" customHeight="1"/>
    <x:row r="110" ht="22" customHeight="1"/>
  </x:sheetData>
  <x:mergeCells>
    <x:mergeCell ref="A1:J1"/>
    <x:mergeCell ref="A2:J2"/>
    <x:mergeCell ref="A4:J4"/>
  </x:mergeCells>
  <x:conditionalFormatting sqref="I6:I105">
    <x:cfRule type="containsText" dxfId="5" priority="1" operator="containsText" text="OVERDUE"/>
    <x:cfRule type="containsText" dxfId="6" priority="2" operator="containsText" text="DUE SOON"/>
    <x:cfRule type="containsText" dxfId="7" priority="3" operator="containsText" text="ON TRACK"/>
    <x:cfRule type="containsText" dxfId="8" priority="4" operator="containsText" text="DONE"/>
  </x:conditionalFormatting>
  <x:dataValidations count="2">
    <x:dataValidation type="list" sqref="C6:C105">
      <x:formula1>'Gantt Setup'!$D$13:$D$30</x:formula1>
    </x:dataValidation>
    <x:dataValidation type="list" sqref="F6:F105">
      <x:formula1>"Upcoming,At Risk,Complete"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5e66a101b84166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57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1" t="str">
        <x:v>Start Here</x:v>
      </x:c>
    </x:row>
    <x:row r="2" ht="24" customHeight="1">
      <x:c r="A2" s="2" t="str">
        <x:v>A quick guide to using the free KolApp Gantt chart template for Excel.</x:v>
      </x:c>
    </x:row>
    <x:row r="3" ht="24" customHeight="1"/>
    <x:row r="4" ht="24" customHeight="1">
      <x:c r="A4" s="116" t="str">
        <x:v>This workbook connects task dates, dependencies, completion, milestones, schedule health, and a weekly Gantt chart.</x:v>
      </x:c>
    </x:row>
    <x:row r="5" ht="24" customHeight="1"/>
    <x:row r="6" ht="24" customHeight="1">
      <x:c r="A6" s="35" t="str">
        <x:v>Step</x:v>
      </x:c>
      <x:c r="B6" s="37" t="str">
        <x:v>What to do</x:v>
      </x:c>
      <x:c r="D6" s="11" t="str">
        <x:v>Workbook map</x:v>
      </x:c>
    </x:row>
    <x:row r="7" ht="48" customHeight="1">
      <x:c r="A7" s="121" t="str">
        <x:v>1. Configure the chart</x:v>
      </x:c>
      <x:c r="B7" s="125" t="str">
        <x:v>Replace the project dates, manager, status, team, and chart start date in Gantt Setup.</x:v>
      </x:c>
      <x:c r="D7" s="102" t="str">
        <x:v>Dashboard</x:v>
      </x:c>
      <x:c r="E7" s="102"/>
      <x:c r="F7" s="123" t="str">
        <x:v>Schedule summary</x:v>
      </x:c>
      <x:c r="G7" s="123"/>
      <x:c r="H7" s="41" t="str">
        <x:v>Formula-driven</x:v>
      </x:c>
    </x:row>
    <x:row r="8" ht="48" customHeight="1">
      <x:c r="A8" s="122" t="str">
        <x:v>2. Add project tasks</x:v>
      </x:c>
      <x:c r="B8" s="126" t="str">
        <x:v>Enter phases, tasks, owners, dependencies, priorities, status, dates, completion, and planned hours.</x:v>
      </x:c>
      <x:c r="D8" s="103" t="str">
        <x:v>Gantt Setup</x:v>
      </x:c>
      <x:c r="E8" s="103"/>
      <x:c r="F8" s="124" t="str">
        <x:v>Project and chart settings</x:v>
      </x:c>
      <x:c r="G8" s="124"/>
      <x:c r="H8" s="42" t="str">
        <x:v>Editable</x:v>
      </x:c>
    </x:row>
    <x:row r="9" ht="48" customHeight="1">
      <x:c r="A9" s="122" t="str">
        <x:v>3. Check dependencies</x:v>
      </x:c>
      <x:c r="B9" s="126" t="str">
        <x:v>Use the Dependency column to identify which task or milestone must finish first.</x:v>
      </x:c>
      <x:c r="D9" s="103" t="str">
        <x:v>Task List</x:v>
      </x:c>
      <x:c r="E9" s="103"/>
      <x:c r="F9" s="124" t="str">
        <x:v>Tasks, dependencies, dates, progress</x:v>
      </x:c>
      <x:c r="G9" s="124"/>
      <x:c r="H9" s="42" t="str">
        <x:v>Mixed</x:v>
      </x:c>
    </x:row>
    <x:row r="10" ht="48" customHeight="1">
      <x:c r="A10" s="122" t="str">
        <x:v>4. Review Weekly Gantt</x:v>
      </x:c>
      <x:c r="B10" s="126" t="str">
        <x:v>Scan overlapping work and timeline bars. Dark blue shows progress; light blue shows planned duration.</x:v>
      </x:c>
      <x:c r="D10" s="103" t="str">
        <x:v>Weekly Gantt</x:v>
      </x:c>
      <x:c r="E10" s="103"/>
      <x:c r="F10" s="124" t="str">
        <x:v>13-week visual timeline</x:v>
      </x:c>
      <x:c r="G10" s="124"/>
      <x:c r="H10" s="42" t="str">
        <x:v>Formula-driven</x:v>
      </x:c>
    </x:row>
    <x:row r="11" ht="48" customHeight="1">
      <x:c r="A11" s="122" t="str">
        <x:v>5. Update milestones</x:v>
      </x:c>
      <x:c r="B11" s="126" t="str">
        <x:v>Track approval and delivery dates, owners, actual dates, and deadline flags.</x:v>
      </x:c>
      <x:c r="D11" s="103" t="str">
        <x:v>Milestones</x:v>
      </x:c>
      <x:c r="E11" s="103"/>
      <x:c r="F11" s="124" t="str">
        <x:v>Approval and delivery dates</x:v>
      </x:c>
      <x:c r="G11" s="124"/>
      <x:c r="H11" s="42" t="str">
        <x:v>Mixed</x:v>
      </x:c>
    </x:row>
    <x:row r="12" ht="48" customHeight="1">
      <x:c r="A12" s="122" t="str">
        <x:v>6. Review the dashboard</x:v>
      </x:c>
      <x:c r="B12" s="126" t="str">
        <x:v>Monitor task status, phase workload, overall progress, schedule health, and upcoming milestones.</x:v>
      </x:c>
      <x:c r="D12" s="103" t="str">
        <x:v>Start Here</x:v>
      </x:c>
      <x:c r="E12" s="103"/>
      <x:c r="F12" s="124" t="str">
        <x:v>Instructions and color guide</x:v>
      </x:c>
      <x:c r="G12" s="124"/>
      <x:c r="H12" s="42" t="str">
        <x:v>Reference</x:v>
      </x:c>
    </x:row>
    <x:row r="13" ht="48" customHeight="1">
      <x:c r="A13" s="122" t="str">
        <x:v>7. Keep dates current</x:v>
      </x:c>
      <x:c r="B13" s="126" t="str">
        <x:v>Update the task list whenever timing or completion changes so the Gantt chart stays reliable.</x:v>
      </x:c>
    </x:row>
    <x:row r="14" ht="24" customHeight="1">
      <x:c r="D14" s="11" t="str">
        <x:v>Gantt color guide</x:v>
      </x:c>
    </x:row>
    <x:row r="15" ht="24" customHeight="1">
      <x:c r="A15" s="135" t="str">
        <x:v>Important</x:v>
      </x:c>
      <x:c r="D15" s="129" t="str">
        <x:v>Completed progress</x:v>
      </x:c>
      <x:c r="F15" s="132" t="str">
        <x:v>Remaining planned duration</x:v>
      </x:c>
    </x:row>
    <x:row r="16" ht="24" customHeight="1">
      <x:c r="A16" s="139" t="str">
        <x:v>The timeline is only as reliable as the task dates and completion percentages. Update the Task List before each schedule review.</x:v>
      </x:c>
    </x:row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</x:sheetData>
  <x:mergeCells>
    <x:mergeCell ref="A1:H1"/>
    <x:mergeCell ref="A2:H2"/>
    <x:mergeCell ref="A4:H4"/>
    <x:mergeCell ref="D6:H6"/>
    <x:mergeCell ref="D7:E7"/>
    <x:mergeCell ref="F7:G7"/>
    <x:mergeCell ref="D8:E8"/>
    <x:mergeCell ref="F8:G8"/>
    <x:mergeCell ref="D9:E9"/>
    <x:mergeCell ref="F9:G9"/>
    <x:mergeCell ref="D10:E10"/>
    <x:mergeCell ref="F10:G10"/>
    <x:mergeCell ref="D11:E11"/>
    <x:mergeCell ref="F11:G11"/>
    <x:mergeCell ref="D12:E12"/>
    <x:mergeCell ref="F12:G12"/>
    <x:mergeCell ref="D14:H14"/>
    <x:mergeCell ref="D15:E15"/>
    <x:mergeCell ref="F15:H15"/>
    <x:mergeCell ref="A15:B15"/>
    <x:mergeCell ref="A16:B19"/>
  </x:mergeCells>
  <x:pageMargins left="0.7" right="0.7" top="0.75" bottom="0.75" header="0.3" footer="0.3"/>
</x:worksheet>
</file>