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1125ab34d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98cf1990e8a34698"/>
    <x:sheet xmlns:r="http://schemas.openxmlformats.org/officeDocument/2006/relationships" name="Project Setup" sheetId="2" r:id="R892ade1a1c9545d1"/>
    <x:sheet xmlns:r="http://schemas.openxmlformats.org/officeDocument/2006/relationships" name="Task Plan" sheetId="3" r:id="Rbc338536bc884b00"/>
    <x:sheet xmlns:r="http://schemas.openxmlformats.org/officeDocument/2006/relationships" name="Timeline" sheetId="4" r:id="R1bc5cefbb1be4fc3"/>
    <x:sheet xmlns:r="http://schemas.openxmlformats.org/officeDocument/2006/relationships" name="Budget" sheetId="5" r:id="R7946035f5258481c"/>
    <x:sheet xmlns:r="http://schemas.openxmlformats.org/officeDocument/2006/relationships" name="Risks &amp; Issues" sheetId="6" r:id="Re47c389e63b04816"/>
    <x:sheet xmlns:r="http://schemas.openxmlformats.org/officeDocument/2006/relationships" name="Start Here" sheetId="7" r:id="R4ce28d9ddec741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mmm d, yyyy"/>
    <x:numFmt numFmtId="201" formatCode="$#,##0"/>
    <x:numFmt numFmtId="202" formatCode="0%"/>
    <x:numFmt numFmtId="203" formatCode="0.0"/>
    <x:numFmt numFmtId="204" formatCode="d"/>
    <x:numFmt numFmtId="205" formatCode="mmm d"/>
    <x:numFmt numFmtId="206" formatCode=";;;"/>
    <x:numFmt numFmtId="207" formatCode="0"/>
  </x:numFmts>
  <x:fonts count="15">
    <x:font>
      <x:sz val="11"/>
      <x:name val="Carlito"/>
    </x:font>
    <x:font>
      <x:b/>
      <x:sz val="24"/>
      <x:color rgb="FF102A43"/>
      <x:name val="Aptos Display"/>
    </x:font>
    <x:font>
      <x:sz val="11"/>
      <x:color rgb="FF64748B"/>
      <x:name val="Aptos"/>
    </x:font>
    <x:font>
      <x:i/>
      <x:sz val="11"/>
      <x:color rgb="FF102A43"/>
      <x:name val="Aptos"/>
    </x:font>
    <x:font>
      <x:b/>
      <x:sz val="11"/>
      <x:color rgb="FFFFFFFF"/>
      <x:name val="Aptos"/>
    </x:font>
    <x:font>
      <x:b/>
      <x:sz val="11"/>
      <x:color rgb="FF102A43"/>
      <x:name val="Aptos"/>
    </x:font>
    <x:font>
      <x:sz val="11"/>
      <x:color rgb="FF1E293B"/>
      <x:name val="Aptos"/>
    </x:font>
    <x:font>
      <x:b/>
      <x:sz val="8"/>
      <x:color rgb="FFFFFFFF"/>
      <x:name val="Aptos"/>
    </x:font>
    <x:font>
      <x:sz val="11"/>
      <x:color rgb="FFFFFFFF"/>
      <x:name val="Aptos"/>
    </x:font>
    <x:font>
      <x:b/>
      <x:sz val="15"/>
      <x:color rgb="FF102A43"/>
      <x:name val="Aptos Display"/>
    </x:font>
    <x:font>
      <x:b/>
      <x:sz val="16"/>
      <x:color rgb="FF102A43"/>
      <x:name val="Aptos Display"/>
    </x:font>
    <x:font>
      <x:b/>
      <x:sz val="11"/>
      <x:color rgb="FF64748B"/>
      <x:name val="Aptos"/>
    </x:font>
    <x:font>
      <x:b/>
      <x:sz val="20"/>
      <x:color rgb="FF102A43"/>
      <x:name val="Aptos Display"/>
    </x:font>
    <x:font>
      <x:b/>
      <x:sz val="20"/>
      <x:color rgb="FFF28C28"/>
      <x:name val="Aptos Display"/>
    </x:font>
    <x:font>
      <x:b/>
      <x:sz val="11"/>
      <x:color rgb="FFF28C28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FF1E4"/>
      </x:patternFill>
    </x:fill>
    <x:fill>
      <x:patternFill patternType="solid">
        <x:fgColor rgb="FF102A43"/>
      </x:patternFill>
    </x:fill>
    <x:fill>
      <x:patternFill patternType="solid">
        <x:fgColor rgb="FFEAF2FF"/>
      </x:patternFill>
    </x:fill>
    <x:fill>
      <x:patternFill patternType="solid">
        <x:fgColor rgb="FFFFF9F3"/>
      </x:patternFill>
    </x:fill>
    <x:fill>
      <x:patternFill patternType="solid">
        <x:fgColor rgb="FFF3F6FA"/>
      </x:patternFill>
    </x:fill>
    <x:fill>
      <x:patternFill patternType="solid">
        <x:fgColor rgb="FFFFFFFF"/>
      </x:patternFill>
    </x:fill>
    <x:fill>
      <x:patternFill patternType="solid">
        <x:fgColor rgb="FFF28C28"/>
      </x:patternFill>
    </x:fill>
  </x:fills>
  <x:borders count="13">
    <x:border/>
    <x:border>
      <x:left style="thin">
        <x:color rgb="FFF7C58F"/>
      </x:left>
      <x:right style="thin">
        <x:color rgb="FFF7C58F"/>
      </x:right>
      <x:top style="thin">
        <x:color rgb="FFF7C58F"/>
      </x:top>
      <x:bottom style="thin">
        <x:color rgb="FFF7C58F"/>
      </x:bottom>
    </x:border>
    <x:border>
      <x:left style="thin">
        <x:color rgb="FF102A43"/>
      </x:left>
      <x:right style="thin">
        <x:color rgb="FF102A43"/>
      </x:right>
      <x:top style="thin">
        <x:color rgb="FF102A43"/>
      </x:top>
      <x:bottom style="thin">
        <x:color rgb="FF102A43"/>
      </x:bottom>
    </x:border>
    <x:border>
      <x:left style="thin">
        <x:color rgb="FFDDE6F0"/>
      </x:left>
      <x:right style="thin">
        <x:color rgb="FFDDE6F0"/>
      </x:right>
      <x:top style="thin">
        <x:color rgb="FFDDE6F0"/>
      </x:top>
    </x:border>
    <x:border>
      <x:left style="thin">
        <x:color rgb="FFDDE6F0"/>
      </x:left>
      <x:right style="thin">
        <x:color rgb="FFDDE6F0"/>
      </x:right>
    </x:border>
    <x:border>
      <x:left style="thin">
        <x:color rgb="FFDDE6F0"/>
      </x:left>
      <x:right style="thin">
        <x:color rgb="FFDDE6F0"/>
      </x:right>
      <x:bottom style="thin">
        <x:color rgb="FFDDE6F0"/>
      </x:bottom>
    </x:border>
    <x:border>
      <x:left style="thin">
        <x:color rgb="FFDDE6F0"/>
      </x:left>
      <x:right style="thin">
        <x:color rgb="FFDDE6F0"/>
      </x:right>
      <x:top style="thin">
        <x:color rgb="FFDDE6F0"/>
      </x:top>
      <x:bottom style="thin">
        <x:color rgb="FFDDE6F0"/>
      </x:bottom>
    </x:border>
    <x:border>
      <x:left style="thin">
        <x:color rgb="FF102A43"/>
      </x:left>
      <x:top style="thin">
        <x:color rgb="FF102A43"/>
      </x:top>
      <x:bottom style="thin">
        <x:color rgb="FF102A43"/>
      </x:bottom>
    </x:border>
    <x:border>
      <x:top style="thin">
        <x:color rgb="FF102A43"/>
      </x:top>
      <x:bottom style="thin">
        <x:color rgb="FF102A43"/>
      </x:bottom>
    </x:border>
    <x:border>
      <x:right style="thin">
        <x:color rgb="FF102A43"/>
      </x:right>
      <x:top style="thin">
        <x:color rgb="FF102A43"/>
      </x:top>
      <x:bottom style="thin">
        <x:color rgb="FF102A43"/>
      </x:bottom>
    </x:border>
    <x:border>
      <x:bottom style="thin">
        <x:color rgb="FFDDE6F0"/>
      </x:bottom>
    </x:border>
    <x:border>
      <x:top style="thin">
        <x:color rgb="FFDDE6F0"/>
      </x:top>
      <x:bottom style="thin">
        <x:color rgb="FFDDE6F0"/>
      </x:bottom>
    </x:border>
    <x:border>
      <x:left style="thin">
        <x:color rgb="FFEDF2F7"/>
      </x:left>
      <x:right style="thin">
        <x:color rgb="FFEDF2F7"/>
      </x:right>
      <x:top style="thin">
        <x:color rgb="FFEDF2F7"/>
      </x:top>
      <x:bottom style="thin">
        <x:color rgb="FFEDF2F7"/>
      </x:bottom>
    </x:border>
  </x:borders>
  <x:cellStyleXfs count="1">
    <x:xf numFmtId="0" fontId="0" fillId="0" borderId="0"/>
  </x:cellStyleXfs>
  <x:cellXfs count="14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2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3" xfId="0" applyNumberFormat="1" applyFont="1" applyFill="1" applyBorder="1"/>
    <x:xf numFmtId="0" fontId="5" fillId="4" borderId="4" xfId="0" applyNumberFormat="1" applyFont="1" applyFill="1" applyBorder="1"/>
    <x:xf numFmtId="0" fontId="5" fillId="4" borderId="5" xfId="0" applyNumberFormat="1" applyFont="1" applyFill="1" applyBorder="1"/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3" xfId="0" applyNumberFormat="1" applyFont="1" applyFill="1" applyBorder="1"/>
    <x:xf numFmtId="0" fontId="6" fillId="5" borderId="4" xfId="0" applyNumberFormat="1" applyFont="1" applyFill="1" applyBorder="1"/>
    <x:xf numFmtId="0" fontId="6" fillId="5" borderId="5" xfId="0" applyNumberFormat="1" applyFont="1" applyFill="1" applyBorder="1"/>
    <x:xf numFmtId="200" fontId="6" fillId="5" borderId="4" xfId="0" applyNumberFormat="1" applyFont="1" applyFill="1" applyBorder="1"/>
    <x:xf numFmtId="201" fontId="6" fillId="5" borderId="4" xfId="0" applyNumberFormat="1" applyFont="1" applyFill="1" applyBorder="1"/>
    <x:xf numFmtId="0" fontId="6" fillId="5" borderId="6" xfId="0" applyNumberFormat="1" applyFont="1" applyFill="1" applyBorder="1"/>
    <x:xf numFmtId="0" fontId="6" fillId="5" borderId="6" xfId="0" applyNumberFormat="1" applyFont="1" applyFill="1" applyBorder="1" applyAlignment="1">
      <x:alignment wrapText="1"/>
    </x:xf>
    <x:xf numFmtId="0" fontId="6" fillId="5" borderId="6" xfId="0" applyNumberFormat="1" applyFont="1" applyFill="1" applyBorder="1" applyAlignment="1">
      <x:alignment vertical="top" wrapText="1"/>
    </x:xf>
    <x:xf numFmtId="0" fontId="4" fillId="3" borderId="7" xfId="0" applyNumberFormat="1" applyFont="1" applyFill="1" applyBorder="1"/>
    <x:xf numFmtId="0" fontId="4" fillId="3" borderId="8" xfId="0" applyNumberFormat="1" applyFont="1" applyFill="1" applyBorder="1"/>
    <x:xf numFmtId="0" fontId="4" fillId="3" borderId="9" xfId="0" applyNumberFormat="1" applyFont="1" applyFill="1" applyBorder="1"/>
    <x:xf numFmtId="0" fontId="4" fillId="3" borderId="7" xfId="0" applyNumberFormat="1" applyFont="1" applyFill="1" applyBorder="1" applyAlignment="1">
      <x:alignment wrapText="1"/>
    </x:xf>
    <x:xf numFmtId="0" fontId="4" fillId="3" borderId="8" xfId="0" applyNumberFormat="1" applyFont="1" applyFill="1" applyBorder="1" applyAlignment="1">
      <x:alignment wrapText="1"/>
    </x:xf>
    <x:xf numFmtId="0" fontId="4" fillId="3" borderId="9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vertical="center" wrapText="1"/>
    </x:xf>
    <x:xf numFmtId="0" fontId="4" fillId="3" borderId="8" xfId="0" applyNumberFormat="1" applyFont="1" applyFill="1" applyBorder="1" applyAlignment="1">
      <x:alignment vertical="center" wrapText="1"/>
    </x:xf>
    <x:xf numFmtId="0" fontId="4" fillId="3" borderId="9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10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6" fillId="5" borderId="10" xfId="0" applyNumberFormat="1" applyFont="1" applyFill="1" applyBorder="1" applyAlignment="1">
      <x:alignment vertical="center"/>
    </x:xf>
    <x:xf numFmtId="0" fontId="6" fillId="5" borderId="11" xfId="0" applyNumberFormat="1" applyFont="1" applyFill="1" applyBorder="1" applyAlignment="1">
      <x:alignment vertical="center"/>
    </x:xf>
    <x:xf numFmtId="200" fontId="6" fillId="5" borderId="10" xfId="0" applyNumberFormat="1" applyFont="1" applyFill="1" applyBorder="1" applyAlignment="1">
      <x:alignment vertical="center"/>
    </x:xf>
    <x:xf numFmtId="200" fontId="6" fillId="5" borderId="11" xfId="0" applyNumberFormat="1" applyFont="1" applyFill="1" applyBorder="1" applyAlignment="1">
      <x:alignment vertical="center"/>
    </x:xf>
    <x:xf numFmtId="0" fontId="6" fillId="6" borderId="10" xfId="0" applyNumberFormat="1" applyFont="1" applyFill="1" applyBorder="1" applyAlignment="1">
      <x:alignment vertical="center"/>
    </x:xf>
    <x:xf numFmtId="0" fontId="6" fillId="6" borderId="11" xfId="0" applyNumberFormat="1" applyFont="1" applyFill="1" applyBorder="1" applyAlignment="1">
      <x:alignment vertical="center"/>
    </x:xf>
    <x:xf numFmtId="202" fontId="6" fillId="5" borderId="10" xfId="0" applyNumberFormat="1" applyFont="1" applyFill="1" applyBorder="1" applyAlignment="1">
      <x:alignment vertical="center"/>
    </x:xf>
    <x:xf numFmtId="202" fontId="6" fillId="5" borderId="11" xfId="0" applyNumberFormat="1" applyFont="1" applyFill="1" applyBorder="1" applyAlignment="1">
      <x:alignment vertical="center"/>
    </x:xf>
    <x:xf numFmtId="203" fontId="6" fillId="5" borderId="10" xfId="0" applyNumberFormat="1" applyFont="1" applyFill="1" applyBorder="1" applyAlignment="1">
      <x:alignment vertical="center"/>
    </x:xf>
    <x:xf numFmtId="203" fontId="6" fillId="5" borderId="11" xfId="0" applyNumberFormat="1" applyFont="1" applyFill="1" applyBorder="1" applyAlignment="1">
      <x:alignment vertical="center"/>
    </x:xf>
    <x:xf numFmtId="201" fontId="6" fillId="5" borderId="10" xfId="0" applyNumberFormat="1" applyFont="1" applyFill="1" applyBorder="1" applyAlignment="1">
      <x:alignment vertical="center"/>
    </x:xf>
    <x:xf numFmtId="201" fontId="6" fillId="6" borderId="10" xfId="0" applyNumberFormat="1" applyFont="1" applyFill="1" applyBorder="1" applyAlignment="1">
      <x:alignment vertical="center"/>
    </x:xf>
    <x:xf numFmtId="201" fontId="6" fillId="5" borderId="11" xfId="0" applyNumberFormat="1" applyFont="1" applyFill="1" applyBorder="1" applyAlignment="1">
      <x:alignment vertical="center"/>
    </x:xf>
    <x:xf numFmtId="201" fontId="6" fillId="6" borderId="11" xfId="0" applyNumberFormat="1" applyFont="1" applyFill="1" applyBorder="1" applyAlignment="1">
      <x:alignment vertical="center"/>
    </x:xf>
    <x:xf numFmtId="0" fontId="6" fillId="5" borderId="10" xfId="0" applyNumberFormat="1" applyFont="1" applyFill="1" applyBorder="1" applyAlignment="1">
      <x:alignment vertical="center" wrapText="1"/>
    </x:xf>
    <x:xf numFmtId="0" fontId="6" fillId="5" borderId="1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/>
    <x:xf numFmtId="204" fontId="7" fillId="3" borderId="0" xfId="0" applyNumberFormat="1" applyFont="1" applyFill="1" applyBorder="1"/>
    <x:xf numFmtId="204" fontId="7" fillId="3" borderId="0" xfId="0" applyNumberFormat="1" applyFont="1" applyFill="1" applyBorder="1" applyAlignment="1">
      <x:alignment horizontal="center"/>
    </x:xf>
    <x:xf numFmtId="204" fontId="7" fillId="3" borderId="0" xfId="0" applyNumberFormat="1" applyFont="1" applyFill="1" applyBorder="1" applyAlignment="1">
      <x:alignment horizontal="center" vertical="center"/>
    </x:xf>
    <x:xf numFmtId="205" fontId="6" fillId="6" borderId="10" xfId="0" applyNumberFormat="1" applyFont="1" applyFill="1" applyBorder="1" applyAlignment="1">
      <x:alignment vertical="center"/>
    </x:xf>
    <x:xf numFmtId="205" fontId="6" fillId="6" borderId="11" xfId="0" applyNumberFormat="1" applyFont="1" applyFill="1" applyBorder="1" applyAlignment="1">
      <x:alignment vertical="center"/>
    </x:xf>
    <x:xf numFmtId="202" fontId="6" fillId="6" borderId="10" xfId="0" applyNumberFormat="1" applyFont="1" applyFill="1" applyBorder="1" applyAlignment="1">
      <x:alignment vertical="center"/>
    </x:xf>
    <x:xf numFmtId="202" fontId="6" fillId="6" borderId="11" xfId="0" applyNumberFormat="1" applyFont="1" applyFill="1" applyBorder="1" applyAlignment="1">
      <x:alignment vertical="center"/>
    </x:xf>
    <x:xf numFmtId="0" fontId="6" fillId="7" borderId="10" xfId="0" applyNumberFormat="1" applyFont="1" applyFill="1" applyBorder="1" applyAlignment="1">
      <x:alignment vertical="center"/>
    </x:xf>
    <x:xf numFmtId="0" fontId="6" fillId="7" borderId="11" xfId="0" applyNumberFormat="1" applyFont="1" applyFill="1" applyBorder="1" applyAlignment="1">
      <x:alignment vertical="center"/>
    </x:xf>
    <x:xf numFmtId="0" fontId="8" fillId="7" borderId="10" xfId="0" applyNumberFormat="1" applyFont="1" applyFill="1" applyBorder="1" applyAlignment="1">
      <x:alignment vertical="center"/>
    </x:xf>
    <x:xf numFmtId="0" fontId="8" fillId="7" borderId="11" xfId="0" applyNumberFormat="1" applyFont="1" applyFill="1" applyBorder="1" applyAlignment="1">
      <x:alignment vertical="center"/>
    </x:xf>
    <x:xf numFmtId="0" fontId="8" fillId="7" borderId="12" xfId="0" applyNumberFormat="1" applyFont="1" applyFill="1" applyBorder="1" applyAlignment="1">
      <x:alignment vertical="center"/>
    </x:xf>
    <x:xf numFmtId="206" fontId="8" fillId="7" borderId="12" xfId="0" applyNumberFormat="1" applyFont="1" applyFill="1" applyBorder="1" applyAlignment="1">
      <x:alignment vertical="center"/>
    </x:xf>
    <x:xf numFmtId="0" fontId="6" fillId="6" borderId="10" xfId="0" applyNumberFormat="1" applyFont="1" applyFill="1" applyBorder="1" applyAlignment="1">
      <x:alignment vertical="center" wrapText="1"/>
    </x:xf>
    <x:xf numFmtId="0" fontId="6" fillId="6" borderId="1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3" xfId="0" applyNumberFormat="1" applyFont="1" applyFill="1" applyBorder="1"/>
    <x:xf numFmtId="0" fontId="9" fillId="7" borderId="4" xfId="0" applyNumberFormat="1" applyFont="1" applyFill="1" applyBorder="1"/>
    <x:xf numFmtId="0" fontId="9" fillId="7" borderId="5" xfId="0" applyNumberFormat="1" applyFont="1" applyFill="1" applyBorder="1"/>
    <x:xf numFmtId="201" fontId="9" fillId="7" borderId="3" xfId="0" applyNumberFormat="1" applyFont="1" applyFill="1" applyBorder="1"/>
    <x:xf numFmtId="201" fontId="9" fillId="7" borderId="4" xfId="0" applyNumberFormat="1" applyFont="1" applyFill="1" applyBorder="1"/>
    <x:xf numFmtId="201" fontId="9" fillId="7" borderId="5" xfId="0" applyNumberFormat="1" applyFont="1" applyFill="1" applyBorder="1"/>
    <x:xf numFmtId="0" fontId="10" fillId="4" borderId="0" xfId="0" applyNumberFormat="1" applyFont="1" applyFill="1" applyBorder="1"/>
    <x:xf numFmtId="0" fontId="10" fillId="4" borderId="6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11" fillId="4" borderId="0" xfId="0" applyNumberFormat="1" applyFont="1" applyFill="1" applyBorder="1"/>
    <x:xf numFmtId="0" fontId="11" fillId="4" borderId="6" xfId="0" applyNumberFormat="1" applyFont="1" applyFill="1" applyBorder="1"/>
    <x:xf numFmtId="0" fontId="11" fillId="4" borderId="6" xfId="0" applyNumberFormat="1" applyFont="1" applyFill="1" applyBorder="1" applyAlignment="1">
      <x:alignment horizontal="center"/>
    </x:xf>
    <x:xf numFmtId="0" fontId="12" fillId="7" borderId="0" xfId="0" applyNumberFormat="1" applyFont="1" applyFill="1" applyBorder="1"/>
    <x:xf numFmtId="0" fontId="12" fillId="7" borderId="6" xfId="0" applyNumberFormat="1" applyFont="1" applyFill="1" applyBorder="1"/>
    <x:xf numFmtId="207" fontId="12" fillId="7" borderId="6" xfId="0" applyNumberFormat="1" applyFont="1" applyFill="1" applyBorder="1"/>
    <x:xf numFmtId="207" fontId="12" fillId="7" borderId="6" xfId="0" applyNumberFormat="1" applyFont="1" applyFill="1" applyBorder="1" applyAlignment="1">
      <x:alignment horizontal="center"/>
    </x:xf>
    <x:xf numFmtId="207" fontId="12" fillId="7" borderId="6" xfId="0" applyNumberFormat="1" applyFont="1" applyFill="1" applyBorder="1" applyAlignment="1">
      <x:alignment horizontal="center" vertical="center"/>
    </x:xf>
    <x:xf numFmtId="202" fontId="12" fillId="7" borderId="6" xfId="0" applyNumberFormat="1" applyFont="1" applyFill="1" applyBorder="1"/>
    <x:xf numFmtId="202" fontId="12" fillId="7" borderId="6" xfId="0" applyNumberFormat="1" applyFont="1" applyFill="1" applyBorder="1" applyAlignment="1">
      <x:alignment horizontal="center"/>
    </x:xf>
    <x:xf numFmtId="202" fontId="12" fillId="7" borderId="6" xfId="0" applyNumberFormat="1" applyFont="1" applyFill="1" applyBorder="1" applyAlignment="1">
      <x:alignment horizontal="center" vertical="center"/>
    </x:xf>
    <x:xf numFmtId="0" fontId="11" fillId="2" borderId="0" xfId="0" applyNumberFormat="1" applyFont="1" applyFill="1" applyBorder="1"/>
    <x:xf numFmtId="0" fontId="11" fillId="2" borderId="6" xfId="0" applyNumberFormat="1" applyFont="1" applyFill="1" applyBorder="1"/>
    <x:xf numFmtId="0" fontId="11" fillId="2" borderId="6" xfId="0" applyNumberFormat="1" applyFont="1" applyFill="1" applyBorder="1" applyAlignment="1">
      <x:alignment horizontal="center"/>
    </x:xf>
    <x:xf numFmtId="0" fontId="13" fillId="7" borderId="0" xfId="0" applyNumberFormat="1" applyFont="1" applyFill="1" applyBorder="1"/>
    <x:xf numFmtId="0" fontId="13" fillId="7" borderId="6" xfId="0" applyNumberFormat="1" applyFont="1" applyFill="1" applyBorder="1"/>
    <x:xf numFmtId="201" fontId="13" fillId="7" borderId="6" xfId="0" applyNumberFormat="1" applyFont="1" applyFill="1" applyBorder="1"/>
    <x:xf numFmtId="201" fontId="13" fillId="7" borderId="6" xfId="0" applyNumberFormat="1" applyFont="1" applyFill="1" applyBorder="1" applyAlignment="1">
      <x:alignment horizontal="center"/>
    </x:xf>
    <x:xf numFmtId="201" fontId="13" fillId="7" borderId="6" xfId="0" applyNumberFormat="1" applyFont="1" applyFill="1" applyBorder="1" applyAlignment="1">
      <x:alignment horizontal="center" vertical="center"/>
    </x:xf>
    <x:xf numFmtId="0" fontId="6" fillId="4" borderId="10" xfId="0" applyNumberFormat="1" applyFont="1" applyFill="1" applyBorder="1" applyAlignment="1">
      <x:alignment vertical="center"/>
    </x:xf>
    <x:xf numFmtId="0" fontId="6" fillId="4" borderId="11" xfId="0" applyNumberFormat="1" applyFont="1" applyFill="1" applyBorder="1" applyAlignment="1">
      <x:alignment vertical="center"/>
    </x:xf>
    <x:xf numFmtId="0" fontId="5" fillId="4" borderId="10" xfId="0" applyNumberFormat="1" applyFont="1" applyFill="1" applyBorder="1" applyAlignment="1">
      <x:alignment vertical="center"/>
    </x:xf>
    <x:xf numFmtId="0" fontId="5" fillId="4" borderId="11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200" fontId="6" fillId="0" borderId="10" xfId="0" applyNumberFormat="1" applyFont="1" applyFill="1" applyBorder="1" applyAlignment="1">
      <x:alignment vertical="center"/>
    </x:xf>
    <x:xf numFmtId="200" fontId="6" fillId="0" borderId="11" xfId="0" applyNumberFormat="1" applyFont="1" applyFill="1" applyBorder="1" applyAlignment="1">
      <x:alignment vertical="center"/>
    </x:xf>
    <x:xf numFmtId="201" fontId="6" fillId="0" borderId="10" xfId="0" applyNumberFormat="1" applyFont="1" applyFill="1" applyBorder="1" applyAlignment="1">
      <x:alignment vertical="center"/>
    </x:xf>
    <x:xf numFmtId="201" fontId="6" fillId="0" borderId="11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/>
    <x:xf numFmtId="0" fontId="6" fillId="2" borderId="10" xfId="0" applyNumberFormat="1" applyFont="1" applyFill="1" applyBorder="1" applyAlignment="1">
      <x:alignment vertical="center"/>
    </x:xf>
    <x:xf numFmtId="0" fontId="6" fillId="2" borderId="11" xfId="0" applyNumberFormat="1" applyFont="1" applyFill="1" applyBorder="1" applyAlignment="1">
      <x:alignment vertical="center"/>
    </x:xf>
    <x:xf numFmtId="0" fontId="14" fillId="2" borderId="10" xfId="0" applyNumberFormat="1" applyFont="1" applyFill="1" applyBorder="1" applyAlignment="1">
      <x:alignment vertical="center"/>
    </x:xf>
    <x:xf numFmtId="0" fontId="14" fillId="2" borderId="11" xfId="0" applyNumberFormat="1" applyFont="1" applyFill="1" applyBorder="1" applyAlignment="1">
      <x:alignment vertical="center"/>
    </x:xf>
    <x:xf numFmtId="0" fontId="14" fillId="2" borderId="10" xfId="0" applyNumberFormat="1" applyFont="1" applyFill="1" applyBorder="1" applyAlignment="1">
      <x:alignment vertical="top"/>
    </x:xf>
    <x:xf numFmtId="0" fontId="14" fillId="2" borderId="11" xfId="0" applyNumberFormat="1" applyFont="1" applyFill="1" applyBorder="1" applyAlignment="1">
      <x:alignment vertical="top"/>
    </x:xf>
    <x:xf numFmtId="0" fontId="6" fillId="0" borderId="10" xfId="0" applyNumberFormat="1" applyFont="1" applyFill="1" applyBorder="1" applyAlignment="1">
      <x:alignment vertical="center" wrapText="1"/>
    </x:xf>
    <x:xf numFmtId="0" fontId="6" fillId="0" borderId="11" xfId="0" applyNumberFormat="1" applyFont="1" applyFill="1" applyBorder="1" applyAlignment="1">
      <x:alignment vertical="center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/>
    <x:xf numFmtId="0" fontId="5" fillId="5" borderId="6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6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3"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B7791F"/>
      </x:font>
      <x:fill>
        <x:patternFill patternType="solid">
          <x:bgColor rgb="FFFFF7D6"/>
        </x:patternFill>
      </x:fill>
    </x:dxf>
    <x:dxf>
      <x:font>
        <x:b/>
        <x:color rgb="FF15966C"/>
      </x:font>
      <x:fill>
        <x:patternFill patternType="solid">
          <x:bgColor rgb="FFE7F7F1"/>
        </x:patternFill>
      </x:fill>
    </x:dxf>
    <x:dxf>
      <x:font>
        <x:b/>
        <x:color rgb="FF2367D1"/>
      </x:font>
      <x:fill>
        <x:patternFill patternType="solid">
          <x:bgColor rgb="FFEAF2FF"/>
        </x:patternFill>
      </x:fill>
    </x:dxf>
    <x:dxf>
      <x:font>
        <x:color rgb="FFBFD7F7"/>
      </x:font>
      <x:fill>
        <x:patternFill patternType="solid">
          <x:bgColor rgb="FFBFD7F7"/>
        </x:patternFill>
      </x:fill>
    </x:dxf>
    <x:dxf>
      <x:font>
        <x:color rgb="FF2367D1"/>
      </x:font>
      <x:fill>
        <x:patternFill patternType="solid">
          <x:bgColor rgb="FF2367D1"/>
        </x:patternFill>
      </x:fill>
    </x:dxf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B7791F"/>
      </x:font>
      <x:fill>
        <x:patternFill patternType="solid">
          <x:bgColor rgb="FFFFF7D6"/>
        </x:patternFill>
      </x:fill>
    </x:dxf>
    <x:dxf>
      <x:font>
        <x:b/>
        <x:color rgb="FF15966C"/>
      </x:font>
      <x:fill>
        <x:patternFill patternType="solid">
          <x:bgColor rgb="FFE7F7F1"/>
        </x:patternFill>
      </x:fill>
    </x:dxf>
    <x:dxf>
      <x:font>
        <x:b/>
        <x:color rgb="FF2367D1"/>
      </x:font>
      <x:fill>
        <x:patternFill patternType="solid">
          <x:bgColor rgb="FFEAF2FF"/>
        </x:patternFill>
      </x:fill>
    </x:dxf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F28C28"/>
      </x:font>
      <x:fill>
        <x:patternFill patternType="solid">
          <x:bgColor rgb="FFFFF1E4"/>
        </x:patternFill>
      </x:fill>
    </x:dxf>
    <x:dxf>
      <x:font>
        <x:b/>
        <x:color rgb="FFB7791F"/>
      </x:font>
      <x:fill>
        <x:patternFill patternType="solid">
          <x:bgColor rgb="FFFFF7D6"/>
        </x:patternFill>
      </x:fill>
    </x:dxf>
    <x:dxf>
      <x:font>
        <x:b/>
        <x:color rgb="FF15966C"/>
      </x:font>
      <x:fill>
        <x:patternFill patternType="solid">
          <x:bgColor rgb="FFE7F7F1"/>
        </x:patternFill>
      </x:fill>
    </x:dxf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B7791F"/>
      </x:font>
      <x:fill>
        <x:patternFill patternType="solid">
          <x:bgColor rgb="FFFFF7D6"/>
        </x:patternFill>
      </x:fill>
    </x:dxf>
    <x:dxf>
      <x:font>
        <x:b/>
        <x:color rgb="FF15966C"/>
      </x:font>
      <x:fill>
        <x:patternFill patternType="solid">
          <x:bgColor rgb="FFE7F7F1"/>
        </x:patternFill>
      </x:fill>
    </x:dxf>
    <x:dxf>
      <x:font>
        <x:b/>
        <x:color rgb="FF2367D1"/>
      </x:font>
      <x:fill>
        <x:patternFill patternType="solid">
          <x:bgColor rgb="FFEAF2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e585a1b054430" /><Relationship Type="http://schemas.openxmlformats.org/officeDocument/2006/relationships/theme" Target="/xl/theme/theme1.xml" Id="R4c4db517ced94725" /><Relationship Type="http://schemas.openxmlformats.org/officeDocument/2006/relationships/sharedStrings" Target="/xl/sharedStrings.xml" Id="Rb39af435f0ed4c2e" /><Relationship Type="http://schemas.openxmlformats.org/officeDocument/2006/relationships/worksheet" Target="/xl/worksheets/sheet1.xml" Id="R98cf1990e8a34698" /><Relationship Type="http://schemas.openxmlformats.org/officeDocument/2006/relationships/worksheet" Target="/xl/worksheets/sheet2.xml" Id="R892ade1a1c9545d1" /><Relationship Type="http://schemas.openxmlformats.org/officeDocument/2006/relationships/worksheet" Target="/xl/worksheets/sheet3.xml" Id="Rbc338536bc884b00" /><Relationship Type="http://schemas.openxmlformats.org/officeDocument/2006/relationships/worksheet" Target="/xl/worksheets/sheet4.xml" Id="R1bc5cefbb1be4fc3" /><Relationship Type="http://schemas.openxmlformats.org/officeDocument/2006/relationships/worksheet" Target="/xl/worksheets/sheet5.xml" Id="R7946035f5258481c" /><Relationship Type="http://schemas.openxmlformats.org/officeDocument/2006/relationships/worksheet" Target="/xl/worksheets/sheet6.xml" Id="Re47c389e63b04816" /><Relationship Type="http://schemas.openxmlformats.org/officeDocument/2006/relationships/worksheet" Target="/xl/worksheets/sheet7.xml" Id="R4ce28d9ddec741a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346f1b209b24fdd" /><Relationship Type="http://schemas.openxmlformats.org/officeDocument/2006/relationships/chart" Target="/xl/drawings/charts/chart2.xml" Id="Rfb7d0b5976c94bd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/>
              <a:t>Task Status Mix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/>
          </a:pPr>
        </a:p>
      </c:txPr>
    </c:title>
    <c:plotArea>
      <c:doughnutChart>
        <c:ser>
          <c:idx val="0"/>
          <c:order val="0"/>
          <c:tx>
            <c:v>Count</c:v>
          </c:tx>
          <c:cat>
            <c:strRef>
              <c:f>'Dashboard'!$A$12:$A$15</c:f>
              <c:strCache>
                <c:ptCount val="0"/>
              </c:strCache>
            </c:strRef>
          </c:cat>
          <c:val>
            <c:numRef>
              <c:f>'Dashboard'!$B$12:$B$15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/>
              <a:t>Planned vs Actual Cost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/>
          </a:pPr>
        </a:p>
      </c:txPr>
    </c:title>
    <c:plotArea>
      <c:barChart>
        <c:barDir val="col"/>
        <c:varyColors val="0"/>
        <c:ser>
          <c:idx val="0"/>
          <c:order val="0"/>
          <c:tx>
            <c:v>Planned</c:v>
          </c:tx>
          <c:cat>
            <c:strRef>
              <c:f>'Dashboard'!$H$20:$H$24</c:f>
              <c:strCache>
                <c:ptCount val="0"/>
              </c:strCache>
            </c:strRef>
          </c:cat>
          <c:val>
            <c:numRef>
              <c:f>'Dashboard'!$I$20:$I$24</c:f>
              <c:numCache>
                <c:formatCode>$#,##0</c:formatCode>
                <c:ptCount val="0"/>
              </c:numCache>
            </c:numRef>
          </c:val>
        </c:ser>
        <c:ser>
          <c:idx val="1"/>
          <c:order val="1"/>
          <c:tx>
            <c:v>Actual</c:v>
          </c:tx>
          <c:cat>
            <c:strRef>
              <c:f>'Dashboard'!$H$20:$H$24</c:f>
              <c:strCache>
                <c:ptCount val="0"/>
              </c:strCache>
            </c:strRef>
          </c:cat>
          <c:val>
            <c:numRef>
              <c:f>'Dashboard'!$J$20:$J$24</c:f>
              <c:numCache>
                <c:formatCode>$#,##0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10</xdr:row>
      <xdr:rowOff>0</xdr:rowOff>
    </xdr:from>
    <xdr:to>
      <xdr:col>7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346f1b209b24fdd"/>
        </a:graphicData>
      </a:graphic>
    </xdr:graphicFrame>
    <xdr:clientData/>
  </xdr:twoCellAnchor>
  <xdr:twoCellAnchor>
    <xdr:from>
      <xdr:col>10</xdr:col>
      <xdr:colOff>0</xdr:colOff>
      <xdr:row>10</xdr:row>
      <xdr:rowOff>0</xdr:rowOff>
    </xdr:from>
    <xdr:to>
      <xdr:col>14</xdr:col>
      <xdr:colOff>0</xdr:colOff>
      <xdr:row>25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b7d0b5976c94bd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ojectTaskPlanTable" displayName="ProjectTaskPlanTable" ref="A5:R205" headerRowCount="1" totalsRowCount="0" totalsRowShown="0">
  <x:tableColumns count="18">
    <x:tableColumn id="1" name="WBS"/>
    <x:tableColumn id="2" name="Phase"/>
    <x:tableColumn id="3" name="Task"/>
    <x:tableColumn id="4" name="Owner"/>
    <x:tableColumn id="5" name="Priority"/>
    <x:tableColumn id="6" name="Status"/>
    <x:tableColumn id="7" name="Start Date"/>
    <x:tableColumn id="8" name="Due Date"/>
    <x:tableColumn id="9" name="Duration (Days)"/>
    <x:tableColumn id="10" name="% Complete"/>
    <x:tableColumn id="11" name="Planned Hours"/>
    <x:tableColumn id="12" name="Actual Hours"/>
    <x:tableColumn id="13" name="Budgeted Cost"/>
    <x:tableColumn id="14" name="Actual Cost"/>
    <x:tableColumn id="15" name="Cost Variance"/>
    <x:tableColumn id="16" name="Days Remaining"/>
    <x:tableColumn id="17" name="Schedule Flag"/>
    <x:tableColumn id="18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jectBudgetTable" displayName="ProjectBudgetTable" ref="A6:J105" headerRowCount="1" totalsRowCount="0" totalsRowShown="0">
  <x:tableColumns count="10">
    <x:tableColumn id="1" name="Category"/>
    <x:tableColumn id="2" name="Cost Item"/>
    <x:tableColumn id="3" name="Owner"/>
    <x:tableColumn id="4" name="Planned Budget"/>
    <x:tableColumn id="5" name="Committed"/>
    <x:tableColumn id="6" name="Actual Cost"/>
    <x:tableColumn id="7" name="Budget Remaining"/>
    <x:tableColumn id="8" name="Variance %"/>
    <x:tableColumn id="9" name="Budget Status"/>
    <x:tableColumn id="10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isksIssuesTable" displayName="RisksIssuesTable" ref="A5:M105" headerRowCount="1" totalsRowCount="0" totalsRowShown="0">
  <x:tableColumns count="13">
    <x:tableColumn id="1" name="Type"/>
    <x:tableColumn id="2" name="ID"/>
    <x:tableColumn id="3" name="Description"/>
    <x:tableColumn id="4" name="Owner"/>
    <x:tableColumn id="5" name="Probability"/>
    <x:tableColumn id="6" name="Impact"/>
    <x:tableColumn id="7" name="Score"/>
    <x:tableColumn id="8" name="Priority"/>
    <x:tableColumn id="9" name="Status"/>
    <x:tableColumn id="10" name="Mitigation / Next Step"/>
    <x:tableColumn id="11" name="Created Date"/>
    <x:tableColumn id="12" name="Due Date"/>
    <x:tableColumn id="13" name="Days Ope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421042d4f8e458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9fae8fd651e9497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87953eb34b9048e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abfa8d4767cb41c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5" hidden="0" customWidth="1"/>
    <x:col min="3" max="3" width="19" hidden="0" customWidth="1"/>
    <x:col min="4" max="4" width="15" hidden="0" customWidth="1"/>
    <x:col min="5" max="5" width="18" hidden="0" customWidth="1"/>
    <x:col min="6" max="6" width="16" hidden="0" customWidth="1"/>
    <x:col min="7" max="7" width="4" hidden="0" customWidth="1"/>
    <x:col min="8" max="8" width="18" hidden="0" customWidth="1"/>
    <x:col min="9" max="9" width="14" hidden="0" customWidth="1"/>
    <x:col min="10" max="10" width="16" hidden="0" customWidth="1"/>
    <x:col min="11" max="11" width="16" hidden="0" customWidth="1"/>
    <x:col min="12" max="12" width="14" hidden="0" customWidth="1"/>
    <x:col min="13" max="13" width="18" hidden="0" customWidth="1"/>
    <x:col min="14" max="14" width="14" hidden="0" customWidth="1"/>
  </x:cols>
  <x:sheetData>
    <x:row r="1" ht="22" customHeight="1">
      <x:c r="A1" s="1" t="str">
        <x:v>Project Plan Dashboard</x:v>
      </x:c>
    </x:row>
    <x:row r="2" ht="22" customHeight="1">
      <x:c r="A2" s="2" t="str">
        <x:v>A live summary of progress, schedule, budget, task status, and project risk.</x:v>
      </x:c>
    </x:row>
    <x:row r="3" ht="22" customHeight="1"/>
    <x:row r="4" ht="22" customHeight="1">
      <x:c r="A4" s="85" t="str">
        <x:f>'Project Setup'!B7</x:f>
        <x:v>Website Redesign &amp; Launch</x:v>
      </x:c>
      <x:c r="I4" s="88" t="str">
        <x:f>"Project Manager: "&amp;'Project Setup'!B8&amp;"  •  "&amp;TEXT('Project Setup'!B11,"mmm d")&amp;"–"&amp;TEXT('Project Setup'!B12,"mmm d, yyyy")</x:f>
        <x:v>Project Manager: Daniel Brooks  •  Aug 24–Oct 30, 2026</x:v>
      </x:c>
    </x:row>
    <x:row r="5" ht="22" customHeight="1"/>
    <x:row r="6" ht="22" customHeight="1">
      <x:c r="A6" s="91" t="str">
        <x:v>Total tasks</x:v>
      </x:c>
      <x:c r="C6" s="91" t="str">
        <x:v>Completed</x:v>
      </x:c>
      <x:c r="E6" s="91" t="str">
        <x:v>Overall progress</x:v>
      </x:c>
      <x:c r="G6" s="91" t="str">
        <x:v>Overdue tasks</x:v>
      </x:c>
      <x:c r="I6" s="102" t="str">
        <x:v>Approved budget</x:v>
      </x:c>
      <x:c r="K6" s="102" t="str">
        <x:v>Actual spend</x:v>
      </x:c>
      <x:c r="M6" s="102" t="str">
        <x:v>Budget remaining</x:v>
      </x:c>
    </x:row>
    <x:row r="7" ht="29" customHeight="1">
      <x:c r="A7" s="96" t="n">
        <x:f>COUNTA('Task Plan'!$C$6:$C$205)</x:f>
        <x:v>19</x:v>
      </x:c>
      <x:c r="C7" s="96" t="n">
        <x:f>COUNTIF('Task Plan'!$F$6:$F$205,"Done")</x:f>
        <x:v>2</x:v>
      </x:c>
      <x:c r="E7" s="99" t="n">
        <x:f>IFERROR(SUMPRODUCT('Task Plan'!$J$6:$J$205,'Task Plan'!$K$6:$K$205)/SUM('Task Plan'!$K$6:$K$205),0)</x:f>
        <x:v>0.09467741935483871</x:v>
      </x:c>
      <x:c r="G7" s="96" t="n">
        <x:f>COUNTIF('Task Plan'!$Q$6:$Q$205,"OVERDUE")</x:f>
        <x:v>0</x:v>
      </x:c>
      <x:c r="I7" s="107" t="n">
        <x:f>'Project Setup'!B13</x:f>
        <x:v>180000</x:v>
      </x:c>
      <x:c r="K7" s="107" t="n">
        <x:f>SUM('Budget'!$F$7:$F$105)</x:f>
        <x:v>75300</x:v>
      </x:c>
      <x:c r="M7" s="107" t="n">
        <x:f>I7-K7</x:f>
        <x:v>104700</x:v>
      </x:c>
    </x:row>
    <x:row r="8" ht="29" customHeight="1"/>
    <x:row r="9" ht="22" customHeight="1"/>
    <x:row r="10" ht="22" customHeight="1"/>
    <x:row r="11" ht="22" customHeight="1">
      <x:c r="A11" s="36" t="str">
        <x:v>Task status</x:v>
      </x:c>
      <x:c r="B11" s="38" t="str">
        <x:v>Count</x:v>
      </x:c>
      <x:c r="H11" s="36" t="str">
        <x:v>Risk priority</x:v>
      </x:c>
      <x:c r="I11" s="38" t="str">
        <x:v>Count</x:v>
      </x:c>
    </x:row>
    <x:row r="12" ht="22" customHeight="1">
      <x:c r="A12" s="112" t="str">
        <x:v>Not Started</x:v>
      </x:c>
      <x:c r="B12" s="42" t="n">
        <x:f>COUNTIF('Task Plan'!$F$6:$F$205,A12)</x:f>
        <x:v>15</x:v>
      </x:c>
      <x:c r="H12" s="112" t="str">
        <x:v>CRITICAL</x:v>
      </x:c>
      <x:c r="I12" s="42" t="n">
        <x:f>COUNTIF('Risks &amp; Issues'!$H$6:$H$105,H12)</x:f>
        <x:v>2</x:v>
      </x:c>
    </x:row>
    <x:row r="13" ht="22" customHeight="1">
      <x:c r="A13" s="112" t="str">
        <x:v>In Progress</x:v>
      </x:c>
      <x:c r="B13" s="43" t="n">
        <x:f>COUNTIF('Task Plan'!$F$6:$F$205,A13)</x:f>
        <x:v>2</x:v>
      </x:c>
      <x:c r="H13" s="112" t="str">
        <x:v>HIGH</x:v>
      </x:c>
      <x:c r="I13" s="43" t="n">
        <x:f>COUNTIF('Risks &amp; Issues'!$H$6:$H$105,H13)</x:f>
        <x:v>3</x:v>
      </x:c>
    </x:row>
    <x:row r="14" ht="22" customHeight="1">
      <x:c r="A14" s="112" t="str">
        <x:v>Blocked</x:v>
      </x:c>
      <x:c r="B14" s="43" t="n">
        <x:f>COUNTIF('Task Plan'!$F$6:$F$205,A14)</x:f>
        <x:v>0</x:v>
      </x:c>
      <x:c r="H14" s="112" t="str">
        <x:v>MEDIUM</x:v>
      </x:c>
      <x:c r="I14" s="43" t="n">
        <x:f>COUNTIF('Risks &amp; Issues'!$H$6:$H$105,H14)</x:f>
        <x:v>2</x:v>
      </x:c>
    </x:row>
    <x:row r="15" ht="22" customHeight="1">
      <x:c r="A15" s="112" t="str">
        <x:v>Done</x:v>
      </x:c>
      <x:c r="B15" s="43" t="n">
        <x:f>COUNTIF('Task Plan'!$F$6:$F$205,A15)</x:f>
        <x:v>2</x:v>
      </x:c>
      <x:c r="H15" s="112" t="str">
        <x:v>LOW</x:v>
      </x:c>
      <x:c r="I15" s="43" t="n">
        <x:f>COUNTIF('Risks &amp; Issues'!$H$6:$H$105,H15)</x:f>
        <x:v>0</x:v>
      </x:c>
    </x:row>
    <x:row r="16" ht="22" customHeight="1">
      <x:c r="A16" s="112" t="str">
        <x:v>Total</x:v>
      </x:c>
      <x:c r="B16" s="43" t="n">
        <x:f>SUM(B12:B15)</x:f>
        <x:v>19</x:v>
      </x:c>
      <x:c r="H16" s="112" t="str">
        <x:v>Open items</x:v>
      </x:c>
      <x:c r="I16" s="43" t="n">
        <x:f>COUNTIFS('Risks &amp; Issues'!$B$6:$B$105,"&lt;&gt;",'Risks &amp; Issues'!$I$6:$I$105,"&lt;&gt;Closed")</x:f>
        <x:v>7</x:v>
      </x:c>
    </x:row>
    <x:row r="17" ht="22" customHeight="1"/>
    <x:row r="18" ht="22" customHeight="1"/>
    <x:row r="19" ht="22" customHeight="1">
      <x:c r="A19" s="36" t="str">
        <x:v>Milestone</x:v>
      </x:c>
      <x:c r="B19" s="37" t="str">
        <x:v>Target Date</x:v>
      </x:c>
      <x:c r="C19" s="37" t="str">
        <x:v>Owner</x:v>
      </x:c>
      <x:c r="D19" s="37" t="str">
        <x:v>Status</x:v>
      </x:c>
      <x:c r="E19" s="37" t="str">
        <x:v>Days Remaining</x:v>
      </x:c>
      <x:c r="F19" s="38" t="str">
        <x:v>Flag</x:v>
      </x:c>
      <x:c r="H19" s="36" t="str">
        <x:v>Category</x:v>
      </x:c>
      <x:c r="I19" s="37" t="str">
        <x:v>Planned</x:v>
      </x:c>
      <x:c r="J19" s="38" t="str">
        <x:v>Actual</x:v>
      </x:c>
    </x:row>
    <x:row r="20" ht="22" customHeight="1">
      <x:c r="A20" s="42" t="str">
        <x:f>'Project Setup'!H13</x:f>
        <x:v>Discovery complete</x:v>
      </x:c>
      <x:c r="B20" s="113" t="n">
        <x:f>'Project Setup'!I13</x:f>
        <x:v>46269</x:v>
      </x:c>
      <x:c r="C20" s="42" t="str">
        <x:f>'Project Setup'!J13</x:f>
        <x:v>James Wilson</x:v>
      </x:c>
      <x:c r="D20" s="42" t="str">
        <x:f>IF(B20="","",IF(B20&lt;TODAY(),"Past Due","Upcoming"))</x:f>
        <x:v>Upcoming</x:v>
      </x:c>
      <x:c r="E20" s="42" t="n">
        <x:f>IF(B20="","",B20-TODAY())</x:f>
        <x:v>12</x:v>
      </x:c>
      <x:c r="F20" s="42" t="str">
        <x:f>IF(B20="","",IF(B20&lt;TODAY(),"OVERDUE",IF(B20&lt;=TODAY()+7,"DUE SOON","ON TRACK")))</x:f>
        <x:v>ON TRACK</x:v>
      </x:c>
      <x:c r="H20" s="42" t="str">
        <x:v>Labor</x:v>
      </x:c>
      <x:c r="I20" s="115" t="n">
        <x:f>SUMIF('Budget'!$A$7:$A$105,H20,'Budget'!$D$7:$D$105)</x:f>
        <x:v>129000</x:v>
      </x:c>
      <x:c r="J20" s="115" t="n">
        <x:f>SUMIF('Budget'!$A$7:$A$105,H20,'Budget'!$F$7:$F$105)</x:f>
        <x:v>63200</x:v>
      </x:c>
    </x:row>
    <x:row r="21" ht="22" customHeight="1">
      <x:c r="A21" s="43" t="str">
        <x:f>'Project Setup'!H14</x:f>
        <x:v>Design approved</x:v>
      </x:c>
      <x:c r="B21" s="114" t="n">
        <x:f>'Project Setup'!I14</x:f>
        <x:v>46283</x:v>
      </x:c>
      <x:c r="C21" s="43" t="str">
        <x:f>'Project Setup'!J14</x:f>
        <x:v>Aisha Khan</x:v>
      </x:c>
      <x:c r="D21" s="43" t="str">
        <x:f>IF(B21="","",IF(B21&lt;TODAY(),"Past Due","Upcoming"))</x:f>
        <x:v>Upcoming</x:v>
      </x:c>
      <x:c r="E21" s="43" t="n">
        <x:f>IF(B21="","",B21-TODAY())</x:f>
        <x:v>26</x:v>
      </x:c>
      <x:c r="F21" s="43" t="str">
        <x:f>IF(B21="","",IF(B21&lt;TODAY(),"OVERDUE",IF(B21&lt;=TODAY()+7,"DUE SOON","ON TRACK")))</x:f>
        <x:v>ON TRACK</x:v>
      </x:c>
      <x:c r="H21" s="43" t="str">
        <x:v>Content</x:v>
      </x:c>
      <x:c r="I21" s="116" t="n">
        <x:f>SUMIF('Budget'!$A$7:$A$105,H21,'Budget'!$D$7:$D$105)</x:f>
        <x:v>13000</x:v>
      </x:c>
      <x:c r="J21" s="116" t="n">
        <x:f>SUMIF('Budget'!$A$7:$A$105,H21,'Budget'!$F$7:$F$105)</x:f>
        <x:v>3100</x:v>
      </x:c>
    </x:row>
    <x:row r="22" ht="22" customHeight="1">
      <x:c r="A22" s="43" t="str">
        <x:f>'Project Setup'!H15</x:f>
        <x:v>Development complete</x:v>
      </x:c>
      <x:c r="B22" s="114" t="n">
        <x:f>'Project Setup'!I15</x:f>
        <x:v>46304</x:v>
      </x:c>
      <x:c r="C22" s="43" t="str">
        <x:f>'Project Setup'!J15</x:f>
        <x:v>Marcus Lee</x:v>
      </x:c>
      <x:c r="D22" s="43" t="str">
        <x:f>IF(B22="","",IF(B22&lt;TODAY(),"Past Due","Upcoming"))</x:f>
        <x:v>Upcoming</x:v>
      </x:c>
      <x:c r="E22" s="43" t="n">
        <x:f>IF(B22="","",B22-TODAY())</x:f>
        <x:v>47</x:v>
      </x:c>
      <x:c r="F22" s="43" t="str">
        <x:f>IF(B22="","",IF(B22&lt;TODAY(),"OVERDUE",IF(B22&lt;=TODAY()+7,"DUE SOON","ON TRACK")))</x:f>
        <x:v>ON TRACK</x:v>
      </x:c>
      <x:c r="H22" s="43" t="str">
        <x:v>Software</x:v>
      </x:c>
      <x:c r="I22" s="116" t="n">
        <x:f>SUMIF('Budget'!$A$7:$A$105,H22,'Budget'!$D$7:$D$105)</x:f>
        <x:v>6500</x:v>
      </x:c>
      <x:c r="J22" s="116" t="n">
        <x:f>SUMIF('Budget'!$A$7:$A$105,H22,'Budget'!$F$7:$F$105)</x:f>
        <x:v>6200</x:v>
      </x:c>
    </x:row>
    <x:row r="23" ht="22" customHeight="1">
      <x:c r="A23" s="43" t="str">
        <x:f>'Project Setup'!H16</x:f>
        <x:v>QA signoff</x:v>
      </x:c>
      <x:c r="B23" s="114" t="n">
        <x:f>'Project Setup'!I16</x:f>
        <x:v>46316</x:v>
      </x:c>
      <x:c r="C23" s="43" t="str">
        <x:f>'Project Setup'!J16</x:f>
        <x:v>Nina Garcia</x:v>
      </x:c>
      <x:c r="D23" s="43" t="str">
        <x:f>IF(B23="","",IF(B23&lt;TODAY(),"Past Due","Upcoming"))</x:f>
        <x:v>Upcoming</x:v>
      </x:c>
      <x:c r="E23" s="43" t="n">
        <x:f>IF(B23="","",B23-TODAY())</x:f>
        <x:v>59</x:v>
      </x:c>
      <x:c r="F23" s="43" t="str">
        <x:f>IF(B23="","",IF(B23&lt;TODAY(),"OVERDUE",IF(B23&lt;=TODAY()+7,"DUE SOON","ON TRACK")))</x:f>
        <x:v>ON TRACK</x:v>
      </x:c>
      <x:c r="H23" s="43" t="str">
        <x:v>Infrastructure</x:v>
      </x:c>
      <x:c r="I23" s="116" t="n">
        <x:f>SUMIF('Budget'!$A$7:$A$105,H23,'Budget'!$D$7:$D$105)</x:f>
        <x:v>8500</x:v>
      </x:c>
      <x:c r="J23" s="116" t="n">
        <x:f>SUMIF('Budget'!$A$7:$A$105,H23,'Budget'!$F$7:$F$105)</x:f>
        <x:v>2800</x:v>
      </x:c>
    </x:row>
    <x:row r="24" ht="22" customHeight="1">
      <x:c r="A24" s="43" t="str">
        <x:f>'Project Setup'!H17</x:f>
        <x:v>Content approved</x:v>
      </x:c>
      <x:c r="B24" s="114" t="n">
        <x:f>'Project Setup'!I17</x:f>
        <x:v>46318</x:v>
      </x:c>
      <x:c r="C24" s="43" t="str">
        <x:f>'Project Setup'!J17</x:f>
        <x:v>Emily Chen</x:v>
      </x:c>
      <x:c r="D24" s="43" t="str">
        <x:f>IF(B24="","",IF(B24&lt;TODAY(),"Past Due","Upcoming"))</x:f>
        <x:v>Upcoming</x:v>
      </x:c>
      <x:c r="E24" s="43" t="n">
        <x:f>IF(B24="","",B24-TODAY())</x:f>
        <x:v>61</x:v>
      </x:c>
      <x:c r="F24" s="43" t="str">
        <x:f>IF(B24="","",IF(B24&lt;TODAY(),"OVERDUE",IF(B24&lt;=TODAY()+7,"DUE SOON","ON TRACK")))</x:f>
        <x:v>ON TRACK</x:v>
      </x:c>
      <x:c r="H24" s="43" t="str">
        <x:v>External</x:v>
      </x:c>
      <x:c r="I24" s="116" t="n">
        <x:f>SUMIF('Budget'!$A$7:$A$105,H24,'Budget'!$D$7:$D$105)</x:f>
        <x:v>9000</x:v>
      </x:c>
      <x:c r="J24" s="116" t="n">
        <x:f>SUMIF('Budget'!$A$7:$A$105,H24,'Budget'!$F$7:$F$105)</x:f>
        <x:v>0</x:v>
      </x:c>
    </x:row>
    <x:row r="25" ht="22" customHeight="1">
      <x:c r="A25" s="43" t="str">
        <x:f>'Project Setup'!H18</x:f>
        <x:v>Production launch</x:v>
      </x:c>
      <x:c r="B25" s="114" t="n">
        <x:f>'Project Setup'!I18</x:f>
        <x:v>46325</x:v>
      </x:c>
      <x:c r="C25" s="43" t="str">
        <x:f>'Project Setup'!J18</x:f>
        <x:v>Daniel Brooks</x:v>
      </x:c>
      <x:c r="D25" s="43" t="str">
        <x:f>IF(B25="","",IF(B25&lt;TODAY(),"Past Due","Upcoming"))</x:f>
        <x:v>Upcoming</x:v>
      </x:c>
      <x:c r="E25" s="43" t="n">
        <x:f>IF(B25="","",B25-TODAY())</x:f>
        <x:v>68</x:v>
      </x:c>
      <x:c r="F25" s="43" t="str">
        <x:f>IF(B25="","",IF(B25&lt;TODAY(),"OVERDUE",IF(B25&lt;=TODAY()+7,"DUE SOON","ON TRACK")))</x:f>
        <x:v>ON TRACK</x:v>
      </x:c>
    </x:row>
    <x:row r="26" ht="22" customHeight="1"/>
    <x:row r="27" ht="22" customHeight="1"/>
    <x:row r="28" ht="22" customHeight="1"/>
    <x:row r="29" ht="22" customHeight="1"/>
    <x:row r="30" ht="22" customHeight="1"/>
    <x:row r="31" ht="22" customHeight="1"/>
    <x:row r="32" ht="22" customHeight="1"/>
  </x:sheetData>
  <x:mergeCells>
    <x:mergeCell ref="A1:N1"/>
    <x:mergeCell ref="A2:N2"/>
    <x:mergeCell ref="A4:H4"/>
    <x:mergeCell ref="I4:N4"/>
    <x:mergeCell ref="A6:B6"/>
    <x:mergeCell ref="A7:B8"/>
    <x:mergeCell ref="C6:D6"/>
    <x:mergeCell ref="C7:D8"/>
    <x:mergeCell ref="E6:F6"/>
    <x:mergeCell ref="E7:F8"/>
    <x:mergeCell ref="G6:H6"/>
    <x:mergeCell ref="G7:H8"/>
    <x:mergeCell ref="I6:J6"/>
    <x:mergeCell ref="I7:J8"/>
    <x:mergeCell ref="K6:L6"/>
    <x:mergeCell ref="K7:L8"/>
    <x:mergeCell ref="M6:N6"/>
    <x:mergeCell ref="M7:N8"/>
  </x:mergeCells>
  <x:conditionalFormatting sqref="F20:F25">
    <x:cfRule type="containsText" dxfId="18" priority="1" operator="containsText" text="OVERDUE"/>
    <x:cfRule type="containsText" dxfId="19" priority="2" operator="containsText" text="AT RISK"/>
    <x:cfRule type="containsText" dxfId="20" priority="3" operator="containsText" text="DUE SOON"/>
    <x:cfRule type="containsText" dxfId="21" priority="4" operator="containsText" text="ON TRACK"/>
    <x:cfRule type="containsText" dxfId="22" priority="5" operator="containsText" text="DONE"/>
  </x:conditionalFormatting>
  <x:pageMargins left="0.7" right="0.7" top="0.75" bottom="0.75" header="0.3" footer="0.3"/>
  <x:drawing xmlns:r="http://schemas.openxmlformats.org/officeDocument/2006/relationships" r:id="Rb421042d4f8e458c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8" hidden="0" customWidth="1"/>
    <x:col min="3" max="3" width="4" hidden="0" customWidth="1"/>
    <x:col min="4" max="4" width="22" hidden="0" customWidth="1"/>
    <x:col min="5" max="5" width="23" hidden="0" customWidth="1"/>
    <x:col min="6" max="6" width="20" hidden="0" customWidth="1"/>
    <x:col min="7" max="7" width="4" hidden="0" customWidth="1"/>
    <x:col min="8" max="8" width="28" hidden="0" customWidth="1"/>
    <x:col min="9" max="9" width="18" hidden="0" customWidth="1"/>
    <x:col min="10" max="10" width="22" hidden="0" customWidth="1"/>
  </x:cols>
  <x:sheetData>
    <x:row r="1" ht="23" customHeight="1">
      <x:c r="A1" s="1" t="str">
        <x:v>Project Setup</x:v>
      </x:c>
    </x:row>
    <x:row r="2" ht="23" customHeight="1">
      <x:c r="A2" s="2" t="str">
        <x:v>Define the project, dates, budget, goals, team, and planning assumptions.</x:v>
      </x:c>
    </x:row>
    <x:row r="3" ht="23" customHeight="1"/>
    <x:row r="4" ht="23" customHeight="1">
      <x:c r="A4" s="6" t="str">
        <x:v>Replace the sample information in orange cells. Other worksheets reference these project details automatically.</x:v>
      </x:c>
    </x:row>
    <x:row r="5" ht="23" customHeight="1"/>
    <x:row r="6" ht="23" customHeight="1">
      <x:c r="A6" s="11" t="str">
        <x:v>Project details</x:v>
      </x:c>
      <x:c r="D6" s="11" t="str">
        <x:v>Project objective</x:v>
      </x:c>
    </x:row>
    <x:row r="7" ht="35" customHeight="1">
      <x:c r="A7" s="17" t="str">
        <x:v>Project Name</x:v>
      </x:c>
      <x:c r="B7" s="22" t="str">
        <x:v>Website Redesign &amp; Launch</x:v>
      </x:c>
      <x:c r="D7" s="29" t="str">
        <x:v>Redesign the company website to improve conversion, clarify product positioning, strengthen organic search visibility, and launch before the Q4 campaign begins.</x:v>
      </x:c>
    </x:row>
    <x:row r="8" ht="35" customHeight="1">
      <x:c r="A8" s="18" t="str">
        <x:v>Project Manager</x:v>
      </x:c>
      <x:c r="B8" s="23" t="str">
        <x:v>Daniel Brooks</x:v>
      </x:c>
    </x:row>
    <x:row r="9" ht="35" customHeight="1">
      <x:c r="A9" s="18" t="str">
        <x:v>Executive Sponsor</x:v>
      </x:c>
      <x:c r="B9" s="23" t="str">
        <x:v>Maya Thompson</x:v>
      </x:c>
    </x:row>
    <x:row r="10" ht="35" customHeight="1">
      <x:c r="A10" s="18" t="str">
        <x:v>Project Status</x:v>
      </x:c>
      <x:c r="B10" s="23" t="str">
        <x:v>In Progress</x:v>
      </x:c>
    </x:row>
    <x:row r="11" ht="23" customHeight="1">
      <x:c r="A11" s="18" t="str">
        <x:v>Start Date</x:v>
      </x:c>
      <x:c r="B11" s="25" t="n">
        <x:v>46258</x:v>
      </x:c>
    </x:row>
    <x:row r="12" ht="23" customHeight="1">
      <x:c r="A12" s="18" t="str">
        <x:v>Target End Date</x:v>
      </x:c>
      <x:c r="B12" s="25" t="n">
        <x:v>46325</x:v>
      </x:c>
      <x:c r="D12" s="36" t="str">
        <x:v>Team Member</x:v>
      </x:c>
      <x:c r="E12" s="37" t="str">
        <x:v>Role</x:v>
      </x:c>
      <x:c r="F12" s="38" t="str">
        <x:v>Department</x:v>
      </x:c>
      <x:c r="H12" s="36" t="str">
        <x:v>Milestone</x:v>
      </x:c>
      <x:c r="I12" s="37" t="str">
        <x:v>Target Date</x:v>
      </x:c>
      <x:c r="J12" s="38" t="str">
        <x:v>Owner</x:v>
      </x:c>
    </x:row>
    <x:row r="13" ht="23" customHeight="1">
      <x:c r="A13" s="18" t="str">
        <x:v>Approved Budget</x:v>
      </x:c>
      <x:c r="B13" s="26" t="n">
        <x:v>180000</x:v>
      </x:c>
      <x:c r="D13" s="44" t="str">
        <x:v>Daniel Brooks</x:v>
      </x:c>
      <x:c r="E13" s="44" t="str">
        <x:v>Project Manager</x:v>
      </x:c>
      <x:c r="F13" s="44" t="str">
        <x:v>PMO</x:v>
      </x:c>
      <x:c r="H13" s="44" t="str">
        <x:v>Discovery complete</x:v>
      </x:c>
      <x:c r="I13" s="46" t="n">
        <x:v>46269</x:v>
      </x:c>
      <x:c r="J13" s="44" t="str">
        <x:v>James Wilson</x:v>
      </x:c>
    </x:row>
    <x:row r="14" ht="23" customHeight="1">
      <x:c r="A14" s="18" t="str">
        <x:v>Working Days / Week</x:v>
      </x:c>
      <x:c r="B14" s="23" t="n">
        <x:v>5</x:v>
      </x:c>
      <x:c r="D14" s="45" t="str">
        <x:v>Aisha Khan</x:v>
      </x:c>
      <x:c r="E14" s="45" t="str">
        <x:v>Product Designer</x:v>
      </x:c>
      <x:c r="F14" s="45" t="str">
        <x:v>Design</x:v>
      </x:c>
      <x:c r="H14" s="45" t="str">
        <x:v>Design approved</x:v>
      </x:c>
      <x:c r="I14" s="47" t="n">
        <x:v>46283</x:v>
      </x:c>
      <x:c r="J14" s="45" t="str">
        <x:v>Aisha Khan</x:v>
      </x:c>
    </x:row>
    <x:row r="15" ht="23" customHeight="1">
      <x:c r="A15" s="19" t="str">
        <x:v>Reporting Frequency</x:v>
      </x:c>
      <x:c r="B15" s="24" t="str">
        <x:v>Weekly</x:v>
      </x:c>
      <x:c r="D15" s="45" t="str">
        <x:v>Marcus Lee</x:v>
      </x:c>
      <x:c r="E15" s="45" t="str">
        <x:v>Frontend Developer</x:v>
      </x:c>
      <x:c r="F15" s="45" t="str">
        <x:v>Engineering</x:v>
      </x:c>
      <x:c r="H15" s="45" t="str">
        <x:v>Development complete</x:v>
      </x:c>
      <x:c r="I15" s="47" t="n">
        <x:v>46304</x:v>
      </x:c>
      <x:c r="J15" s="45" t="str">
        <x:v>Marcus Lee</x:v>
      </x:c>
    </x:row>
    <x:row r="16" ht="23" customHeight="1">
      <x:c r="D16" s="45" t="str">
        <x:v>Sofia Patel</x:v>
      </x:c>
      <x:c r="E16" s="45" t="str">
        <x:v>Backend Developer</x:v>
      </x:c>
      <x:c r="F16" s="45" t="str">
        <x:v>Engineering</x:v>
      </x:c>
      <x:c r="H16" s="45" t="str">
        <x:v>QA signoff</x:v>
      </x:c>
      <x:c r="I16" s="47" t="n">
        <x:v>46316</x:v>
      </x:c>
      <x:c r="J16" s="45" t="str">
        <x:v>Nina Garcia</x:v>
      </x:c>
    </x:row>
    <x:row r="17" ht="23" customHeight="1">
      <x:c r="D17" s="45" t="str">
        <x:v>Nina Garcia</x:v>
      </x:c>
      <x:c r="E17" s="45" t="str">
        <x:v>QA Engineer</x:v>
      </x:c>
      <x:c r="F17" s="45" t="str">
        <x:v>Engineering</x:v>
      </x:c>
      <x:c r="H17" s="45" t="str">
        <x:v>Content approved</x:v>
      </x:c>
      <x:c r="I17" s="47" t="n">
        <x:v>46318</x:v>
      </x:c>
      <x:c r="J17" s="45" t="str">
        <x:v>Emily Chen</x:v>
      </x:c>
    </x:row>
    <x:row r="18" ht="23" customHeight="1">
      <x:c r="D18" s="45" t="str">
        <x:v>Omar Hassan</x:v>
      </x:c>
      <x:c r="E18" s="45" t="str">
        <x:v>Marketing Manager</x:v>
      </x:c>
      <x:c r="F18" s="45" t="str">
        <x:v>Marketing</x:v>
      </x:c>
      <x:c r="H18" s="45" t="str">
        <x:v>Production launch</x:v>
      </x:c>
      <x:c r="I18" s="47" t="n">
        <x:v>46325</x:v>
      </x:c>
      <x:c r="J18" s="45" t="str">
        <x:v>Daniel Brooks</x:v>
      </x:c>
    </x:row>
    <x:row r="19" ht="23" customHeight="1">
      <x:c r="D19" s="45" t="str">
        <x:v>Emily Chen</x:v>
      </x:c>
      <x:c r="E19" s="45" t="str">
        <x:v>Content Strategist</x:v>
      </x:c>
      <x:c r="F19" s="45" t="str">
        <x:v>Marketing</x:v>
      </x:c>
      <x:c r="H19" s="45"/>
      <x:c r="I19" s="47"/>
      <x:c r="J19" s="45"/>
    </x:row>
    <x:row r="20" ht="23" customHeight="1">
      <x:c r="D20" s="45" t="str">
        <x:v>James Wilson</x:v>
      </x:c>
      <x:c r="E20" s="45" t="str">
        <x:v>Business Analyst</x:v>
      </x:c>
      <x:c r="F20" s="45" t="str">
        <x:v>Operations</x:v>
      </x:c>
      <x:c r="H20" s="45"/>
      <x:c r="I20" s="47"/>
      <x:c r="J20" s="45"/>
    </x:row>
    <x:row r="21" ht="23" customHeight="1">
      <x:c r="D21" s="45"/>
      <x:c r="E21" s="45"/>
      <x:c r="F21" s="45"/>
      <x:c r="H21" s="45"/>
      <x:c r="I21" s="47"/>
      <x:c r="J21" s="45"/>
    </x:row>
    <x:row r="22" ht="23" customHeight="1">
      <x:c r="D22" s="45"/>
      <x:c r="E22" s="45"/>
      <x:c r="F22" s="45"/>
      <x:c r="H22" s="45"/>
      <x:c r="I22" s="47"/>
      <x:c r="J22" s="45"/>
    </x:row>
    <x:row r="23" ht="23" customHeight="1">
      <x:c r="D23" s="45"/>
      <x:c r="E23" s="45"/>
      <x:c r="F23" s="45"/>
      <x:c r="H23" s="45"/>
      <x:c r="I23" s="47"/>
      <x:c r="J23" s="45"/>
    </x:row>
    <x:row r="24" ht="23" customHeight="1">
      <x:c r="D24" s="45"/>
      <x:c r="E24" s="45"/>
      <x:c r="F24" s="45"/>
      <x:c r="H24" s="45"/>
      <x:c r="I24" s="47"/>
      <x:c r="J24" s="45"/>
    </x:row>
    <x:row r="25" ht="23" customHeight="1">
      <x:c r="D25" s="45"/>
      <x:c r="E25" s="45"/>
      <x:c r="F25" s="45"/>
      <x:c r="H25" s="45"/>
      <x:c r="I25" s="47"/>
      <x:c r="J25" s="45"/>
    </x:row>
    <x:row r="26" ht="23" customHeight="1">
      <x:c r="D26" s="45"/>
      <x:c r="E26" s="45"/>
      <x:c r="F26" s="45"/>
      <x:c r="H26" s="45"/>
      <x:c r="I26" s="47"/>
      <x:c r="J26" s="45"/>
    </x:row>
    <x:row r="27" ht="23" customHeight="1">
      <x:c r="D27" s="45"/>
      <x:c r="E27" s="45"/>
      <x:c r="F27" s="45"/>
      <x:c r="H27" s="45"/>
      <x:c r="I27" s="47"/>
      <x:c r="J27" s="45"/>
    </x:row>
    <x:row r="28" ht="23" customHeight="1">
      <x:c r="D28" s="45"/>
      <x:c r="E28" s="45"/>
      <x:c r="F28" s="45"/>
      <x:c r="H28" s="45"/>
      <x:c r="I28" s="47"/>
      <x:c r="J28" s="45"/>
    </x:row>
    <x:row r="29" ht="23" customHeight="1">
      <x:c r="D29" s="45"/>
      <x:c r="E29" s="45"/>
      <x:c r="F29" s="45"/>
      <x:c r="H29" s="45"/>
      <x:c r="I29" s="47"/>
      <x:c r="J29" s="45"/>
    </x:row>
    <x:row r="30" ht="23" customHeight="1">
      <x:c r="D30" s="45"/>
      <x:c r="E30" s="45"/>
      <x:c r="F30" s="45"/>
      <x:c r="H30" s="45"/>
      <x:c r="I30" s="47"/>
      <x:c r="J30" s="45"/>
    </x:row>
    <x:row r="31" ht="23" customHeight="1"/>
    <x:row r="32" ht="23" customHeight="1"/>
    <x:row r="33" ht="23" customHeight="1"/>
    <x:row r="34" ht="23" customHeight="1"/>
    <x:row r="35" ht="23" customHeight="1"/>
  </x:sheetData>
  <x:mergeCells>
    <x:mergeCell ref="A1:J1"/>
    <x:mergeCell ref="A2:J2"/>
    <x:mergeCell ref="A4:J4"/>
    <x:mergeCell ref="A6:B6"/>
    <x:mergeCell ref="D6:J6"/>
    <x:mergeCell ref="D7:J10"/>
  </x:mergeCells>
  <x:dataValidations count="2">
    <x:dataValidation type="list" sqref="B10">
      <x:formula1>"Not Started,In Progress,On Hold,Complete"</x:formula1>
    </x:dataValidation>
    <x:dataValidation type="list" sqref="B15">
      <x:formula1>"Daily,Weekly,Biweekly,Monthly"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7" hidden="0" customWidth="1"/>
    <x:col min="3" max="3" width="33" hidden="0" customWidth="1"/>
    <x:col min="4" max="4" width="21" hidden="0" customWidth="1"/>
    <x:col min="5" max="5" width="13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4" hidden="0" customWidth="1"/>
    <x:col min="11" max="11" width="15" hidden="0" customWidth="1"/>
    <x:col min="12" max="12" width="14" hidden="0" customWidth="1"/>
    <x:col min="13" max="13" width="17" hidden="0" customWidth="1"/>
    <x:col min="14" max="14" width="15" hidden="0" customWidth="1"/>
    <x:col min="15" max="15" width="15" hidden="0" customWidth="1"/>
    <x:col min="16" max="16" width="16" hidden="0" customWidth="1"/>
    <x:col min="17" max="17" width="18" hidden="0" customWidth="1"/>
    <x:col min="18" max="18" width="38" hidden="0" customWidth="1"/>
  </x:cols>
  <x:sheetData>
    <x:row r="1" ht="22" customHeight="1">
      <x:c r="A1" s="1" t="str">
        <x:v>Project Task Plan</x:v>
      </x:c>
    </x:row>
    <x:row r="2" ht="22" customHeight="1">
      <x:c r="A2" s="2" t="str">
        <x:v>Plan tasks, owners, dates, effort, progress, costs, and schedule health in one table.</x:v>
      </x:c>
    </x:row>
    <x:row r="3" ht="22" customHeight="1"/>
    <x:row r="4" ht="22" customHeight="1">
      <x:c r="A4" s="6" t="str">
        <x:v>Enter or replace orange cells. Duration, cost variance, days remaining, and schedule flag calculate automatically.</x:v>
      </x:c>
    </x:row>
    <x:row r="5" ht="22" customHeight="1">
      <x:c r="A5" s="36" t="str">
        <x:v>WBS</x:v>
      </x:c>
      <x:c r="B5" s="37" t="str">
        <x:v>Phase</x:v>
      </x:c>
      <x:c r="C5" s="37" t="str">
        <x:v>Task</x:v>
      </x:c>
      <x:c r="D5" s="37" t="str">
        <x:v>Owner</x:v>
      </x:c>
      <x:c r="E5" s="37" t="str">
        <x:v>Priority</x:v>
      </x:c>
      <x:c r="F5" s="37" t="str">
        <x:v>Status</x:v>
      </x:c>
      <x:c r="G5" s="37" t="str">
        <x:v>Start Date</x:v>
      </x:c>
      <x:c r="H5" s="37" t="str">
        <x:v>Due Date</x:v>
      </x:c>
      <x:c r="I5" s="37" t="str">
        <x:v>Duration (Days)</x:v>
      </x:c>
      <x:c r="J5" s="37" t="str">
        <x:v>% Complete</x:v>
      </x:c>
      <x:c r="K5" s="37" t="str">
        <x:v>Planned Hours</x:v>
      </x:c>
      <x:c r="L5" s="37" t="str">
        <x:v>Actual Hours</x:v>
      </x:c>
      <x:c r="M5" s="37" t="str">
        <x:v>Budgeted Cost</x:v>
      </x:c>
      <x:c r="N5" s="37" t="str">
        <x:v>Actual Cost</x:v>
      </x:c>
      <x:c r="O5" s="37" t="str">
        <x:v>Cost Variance</x:v>
      </x:c>
      <x:c r="P5" s="37" t="str">
        <x:v>Days Remaining</x:v>
      </x:c>
      <x:c r="Q5" s="37" t="str">
        <x:v>Schedule Flag</x:v>
      </x:c>
      <x:c r="R5" s="38" t="str">
        <x:v>Notes</x:v>
      </x:c>
    </x:row>
    <x:row r="6" ht="22" customHeight="1">
      <x:c r="A6" s="44" t="str">
        <x:v>1.1</x:v>
      </x:c>
      <x:c r="B6" s="44" t="str">
        <x:v>Initiation</x:v>
      </x:c>
      <x:c r="C6" s="58" t="str">
        <x:v>Confirm project scope</x:v>
      </x:c>
      <x:c r="D6" s="44" t="str">
        <x:v>Daniel Brooks</x:v>
      </x:c>
      <x:c r="E6" s="44" t="str">
        <x:v>High</x:v>
      </x:c>
      <x:c r="F6" s="44" t="str">
        <x:v>Done</x:v>
      </x:c>
      <x:c r="G6" s="46" t="n">
        <x:v>46258</x:v>
      </x:c>
      <x:c r="H6" s="46" t="n">
        <x:v>46259</x:v>
      </x:c>
      <x:c r="I6" s="48" t="n">
        <x:f>IF(OR(G6="",H6=""),"",MAX(1,H6-G6+1))</x:f>
        <x:v>2</x:v>
      </x:c>
      <x:c r="J6" s="50" t="n">
        <x:v>1</x:v>
      </x:c>
      <x:c r="K6" s="52" t="n">
        <x:v>12</x:v>
      </x:c>
      <x:c r="L6" s="52" t="n">
        <x:v>12</x:v>
      </x:c>
      <x:c r="M6" s="54" t="n">
        <x:v>1800</x:v>
      </x:c>
      <x:c r="N6" s="54" t="n">
        <x:v>1750</x:v>
      </x:c>
      <x:c r="O6" s="55" t="n">
        <x:f>IF(C6="","",M6-N6)</x:f>
        <x:v>50</x:v>
      </x:c>
      <x:c r="P6" s="48" t="n">
        <x:f>IF(OR(C6="",H6=""),"",H6-TODAY())</x:f>
        <x:v>2</x:v>
      </x:c>
      <x:c r="Q6" s="48" t="str">
        <x:f>IF(C6="","",IF(F6="Done","DONE",IF(AND(H6&lt;TODAY(),J6&lt;1),"OVERDUE",IF(AND(H6&lt;=TODAY()+7,J6&lt;1),"DUE SOON","ON TRACK"))))</x:f>
        <x:v>DONE</x:v>
      </x:c>
      <x:c r="R6" s="58" t="str">
        <x:v>Approved by sponsor.</x:v>
      </x:c>
    </x:row>
    <x:row r="7" ht="22" customHeight="1">
      <x:c r="A7" s="45" t="str">
        <x:v>1.2</x:v>
      </x:c>
      <x:c r="B7" s="45" t="str">
        <x:v>Initiation</x:v>
      </x:c>
      <x:c r="C7" s="59" t="str">
        <x:v>Identify stakeholders</x:v>
      </x:c>
      <x:c r="D7" s="45" t="str">
        <x:v>Daniel Brooks</x:v>
      </x:c>
      <x:c r="E7" s="45" t="str">
        <x:v>Medium</x:v>
      </x:c>
      <x:c r="F7" s="45" t="str">
        <x:v>Done</x:v>
      </x:c>
      <x:c r="G7" s="47" t="n">
        <x:v>46258</x:v>
      </x:c>
      <x:c r="H7" s="47" t="n">
        <x:v>46260</x:v>
      </x:c>
      <x:c r="I7" s="49" t="n">
        <x:f>IF(OR(G7="",H7=""),"",MAX(1,H7-G7+1))</x:f>
        <x:v>3</x:v>
      </x:c>
      <x:c r="J7" s="51" t="n">
        <x:v>1</x:v>
      </x:c>
      <x:c r="K7" s="53" t="n">
        <x:v>8</x:v>
      </x:c>
      <x:c r="L7" s="53" t="n">
        <x:v>8</x:v>
      </x:c>
      <x:c r="M7" s="56" t="n">
        <x:v>1200</x:v>
      </x:c>
      <x:c r="N7" s="56" t="n">
        <x:v>1200</x:v>
      </x:c>
      <x:c r="O7" s="57" t="n">
        <x:f>IF(C7="","",M7-N7)</x:f>
        <x:v>0</x:v>
      </x:c>
      <x:c r="P7" s="49" t="n">
        <x:f>IF(OR(C7="",H7=""),"",H7-TODAY())</x:f>
        <x:v>3</x:v>
      </x:c>
      <x:c r="Q7" s="49" t="str">
        <x:f>IF(C7="","",IF(F7="Done","DONE",IF(AND(H7&lt;TODAY(),J7&lt;1),"OVERDUE",IF(AND(H7&lt;=TODAY()+7,J7&lt;1),"DUE SOON","ON TRACK"))))</x:f>
        <x:v>DONE</x:v>
      </x:c>
      <x:c r="R7" s="59" t="str">
        <x:v>Core reviewers confirmed.</x:v>
      </x:c>
    </x:row>
    <x:row r="8" ht="22" customHeight="1">
      <x:c r="A8" s="45" t="str">
        <x:v>2.1</x:v>
      </x:c>
      <x:c r="B8" s="45" t="str">
        <x:v>Discovery</x:v>
      </x:c>
      <x:c r="C8" s="59" t="str">
        <x:v>Review analytics and conversion data</x:v>
      </x:c>
      <x:c r="D8" s="45" t="str">
        <x:v>James Wilson</x:v>
      </x:c>
      <x:c r="E8" s="45" t="str">
        <x:v>High</x:v>
      </x:c>
      <x:c r="F8" s="45" t="str">
        <x:v>In Progress</x:v>
      </x:c>
      <x:c r="G8" s="47" t="n">
        <x:v>46260</x:v>
      </x:c>
      <x:c r="H8" s="47" t="n">
        <x:v>46266</x:v>
      </x:c>
      <x:c r="I8" s="49" t="n">
        <x:f>IF(OR(G8="",H8=""),"",MAX(1,H8-G8+1))</x:f>
        <x:v>7</x:v>
      </x:c>
      <x:c r="J8" s="51" t="n">
        <x:v>0.8</x:v>
      </x:c>
      <x:c r="K8" s="53" t="n">
        <x:v>24</x:v>
      </x:c>
      <x:c r="L8" s="53" t="n">
        <x:v>20</x:v>
      </x:c>
      <x:c r="M8" s="56" t="n">
        <x:v>2600</x:v>
      </x:c>
      <x:c r="N8" s="56" t="n">
        <x:v>2200</x:v>
      </x:c>
      <x:c r="O8" s="57" t="n">
        <x:f>IF(C8="","",M8-N8)</x:f>
        <x:v>400</x:v>
      </x:c>
      <x:c r="P8" s="49" t="n">
        <x:f>IF(OR(C8="",H8=""),"",H8-TODAY())</x:f>
        <x:v>9</x:v>
      </x:c>
      <x:c r="Q8" s="49" t="str">
        <x:f>IF(C8="","",IF(F8="Done","DONE",IF(AND(H8&lt;TODAY(),J8&lt;1),"OVERDUE",IF(AND(H8&lt;=TODAY()+7,J8&lt;1),"DUE SOON","ON TRACK"))))</x:f>
        <x:v>ON TRACK</x:v>
      </x:c>
      <x:c r="R8" s="59" t="str">
        <x:v>Checkout funnel requires attention.</x:v>
      </x:c>
    </x:row>
    <x:row r="9" ht="22" customHeight="1">
      <x:c r="A9" s="45" t="str">
        <x:v>2.2</x:v>
      </x:c>
      <x:c r="B9" s="45" t="str">
        <x:v>Discovery</x:v>
      </x:c>
      <x:c r="C9" s="59" t="str">
        <x:v>Run stakeholder interviews</x:v>
      </x:c>
      <x:c r="D9" s="45" t="str">
        <x:v>James Wilson</x:v>
      </x:c>
      <x:c r="E9" s="45" t="str">
        <x:v>High</x:v>
      </x:c>
      <x:c r="F9" s="45" t="str">
        <x:v>In Progress</x:v>
      </x:c>
      <x:c r="G9" s="47" t="n">
        <x:v>46261</x:v>
      </x:c>
      <x:c r="H9" s="47" t="n">
        <x:v>46268</x:v>
      </x:c>
      <x:c r="I9" s="49" t="n">
        <x:f>IF(OR(G9="",H9=""),"",MAX(1,H9-G9+1))</x:f>
        <x:v>8</x:v>
      </x:c>
      <x:c r="J9" s="51" t="n">
        <x:v>0.65</x:v>
      </x:c>
      <x:c r="K9" s="53" t="n">
        <x:v>30</x:v>
      </x:c>
      <x:c r="L9" s="53" t="n">
        <x:v>24</x:v>
      </x:c>
      <x:c r="M9" s="56" t="n">
        <x:v>3300</x:v>
      </x:c>
      <x:c r="N9" s="56" t="n">
        <x:v>2700</x:v>
      </x:c>
      <x:c r="O9" s="57" t="n">
        <x:f>IF(C9="","",M9-N9)</x:f>
        <x:v>600</x:v>
      </x:c>
      <x:c r="P9" s="49" t="n">
        <x:f>IF(OR(C9="",H9=""),"",H9-TODAY())</x:f>
        <x:v>11</x:v>
      </x:c>
      <x:c r="Q9" s="49" t="str">
        <x:f>IF(C9="","",IF(F9="Done","DONE",IF(AND(H9&lt;TODAY(),J9&lt;1),"OVERDUE",IF(AND(H9&lt;=TODAY()+7,J9&lt;1),"DUE SOON","ON TRACK"))))</x:f>
        <x:v>ON TRACK</x:v>
      </x:c>
      <x:c r="R9" s="59" t="str">
        <x:v>Six of eight interviews complete.</x:v>
      </x:c>
    </x:row>
    <x:row r="10" ht="22" customHeight="1">
      <x:c r="A10" s="45" t="str">
        <x:v>2.3</x:v>
      </x:c>
      <x:c r="B10" s="45" t="str">
        <x:v>Discovery</x:v>
      </x:c>
      <x:c r="C10" s="59" t="str">
        <x:v>Finalize requirements</x:v>
      </x:c>
      <x:c r="D10" s="45" t="str">
        <x:v>Daniel Brooks</x:v>
      </x:c>
      <x:c r="E10" s="45" t="str">
        <x:v>Critical</x:v>
      </x:c>
      <x:c r="F10" s="45" t="str">
        <x:v>Not Started</x:v>
      </x:c>
      <x:c r="G10" s="47" t="n">
        <x:v>46267</x:v>
      </x:c>
      <x:c r="H10" s="47" t="n">
        <x:v>46269</x:v>
      </x:c>
      <x:c r="I10" s="49" t="n">
        <x:f>IF(OR(G10="",H10=""),"",MAX(1,H10-G10+1))</x:f>
        <x:v>3</x:v>
      </x:c>
      <x:c r="J10" s="51" t="n">
        <x:v>0</x:v>
      </x:c>
      <x:c r="K10" s="53" t="n">
        <x:v>18</x:v>
      </x:c>
      <x:c r="L10" s="53" t="n">
        <x:v>0</x:v>
      </x:c>
      <x:c r="M10" s="56" t="n">
        <x:v>2700</x:v>
      </x:c>
      <x:c r="N10" s="56" t="n">
        <x:v>0</x:v>
      </x:c>
      <x:c r="O10" s="57" t="n">
        <x:f>IF(C10="","",M10-N10)</x:f>
        <x:v>2700</x:v>
      </x:c>
      <x:c r="P10" s="49" t="n">
        <x:f>IF(OR(C10="",H10=""),"",H10-TODAY())</x:f>
        <x:v>12</x:v>
      </x:c>
      <x:c r="Q10" s="49" t="str">
        <x:f>IF(C10="","",IF(F10="Done","DONE",IF(AND(H10&lt;TODAY(),J10&lt;1),"OVERDUE",IF(AND(H10&lt;=TODAY()+7,J10&lt;1),"DUE SOON","ON TRACK"))))</x:f>
        <x:v>ON TRACK</x:v>
      </x:c>
      <x:c r="R10" s="59" t="str">
        <x:v>Depends on interviews.</x:v>
      </x:c>
    </x:row>
    <x:row r="11" ht="22" customHeight="1">
      <x:c r="A11" s="45" t="str">
        <x:v>3.1</x:v>
      </x:c>
      <x:c r="B11" s="45" t="str">
        <x:v>UX &amp; Design</x:v>
      </x:c>
      <x:c r="C11" s="59" t="str">
        <x:v>Create sitemap and user flows</x:v>
      </x:c>
      <x:c r="D11" s="45" t="str">
        <x:v>Aisha Khan</x:v>
      </x:c>
      <x:c r="E11" s="45" t="str">
        <x:v>High</x:v>
      </x:c>
      <x:c r="F11" s="45" t="str">
        <x:v>Not Started</x:v>
      </x:c>
      <x:c r="G11" s="47" t="n">
        <x:v>46268</x:v>
      </x:c>
      <x:c r="H11" s="47" t="n">
        <x:v>46273</x:v>
      </x:c>
      <x:c r="I11" s="49" t="n">
        <x:f>IF(OR(G11="",H11=""),"",MAX(1,H11-G11+1))</x:f>
        <x:v>6</x:v>
      </x:c>
      <x:c r="J11" s="51" t="n">
        <x:v>0</x:v>
      </x:c>
      <x:c r="K11" s="53" t="n">
        <x:v>28</x:v>
      </x:c>
      <x:c r="L11" s="53" t="n">
        <x:v>0</x:v>
      </x:c>
      <x:c r="M11" s="56" t="n">
        <x:v>3500</x:v>
      </x:c>
      <x:c r="N11" s="56" t="n">
        <x:v>0</x:v>
      </x:c>
      <x:c r="O11" s="57" t="n">
        <x:f>IF(C11="","",M11-N11)</x:f>
        <x:v>3500</x:v>
      </x:c>
      <x:c r="P11" s="49" t="n">
        <x:f>IF(OR(C11="",H11=""),"",H11-TODAY())</x:f>
        <x:v>16</x:v>
      </x:c>
      <x:c r="Q11" s="49" t="str">
        <x:f>IF(C11="","",IF(F11="Done","DONE",IF(AND(H11&lt;TODAY(),J11&lt;1),"OVERDUE",IF(AND(H11&lt;=TODAY()+7,J11&lt;1),"DUE SOON","ON TRACK"))))</x:f>
        <x:v>ON TRACK</x:v>
      </x:c>
      <x:c r="R11" s="59" t="str"/>
    </x:row>
    <x:row r="12" ht="22" customHeight="1">
      <x:c r="A12" s="45" t="str">
        <x:v>3.2</x:v>
      </x:c>
      <x:c r="B12" s="45" t="str">
        <x:v>UX &amp; Design</x:v>
      </x:c>
      <x:c r="C12" s="59" t="str">
        <x:v>Build low-fidelity wireframes</x:v>
      </x:c>
      <x:c r="D12" s="45" t="str">
        <x:v>Aisha Khan</x:v>
      </x:c>
      <x:c r="E12" s="45" t="str">
        <x:v>High</x:v>
      </x:c>
      <x:c r="F12" s="45" t="str">
        <x:v>Not Started</x:v>
      </x:c>
      <x:c r="G12" s="47" t="n">
        <x:v>46272</x:v>
      </x:c>
      <x:c r="H12" s="47" t="n">
        <x:v>46276</x:v>
      </x:c>
      <x:c r="I12" s="49" t="n">
        <x:f>IF(OR(G12="",H12=""),"",MAX(1,H12-G12+1))</x:f>
        <x:v>5</x:v>
      </x:c>
      <x:c r="J12" s="51" t="n">
        <x:v>0</x:v>
      </x:c>
      <x:c r="K12" s="53" t="n">
        <x:v>32</x:v>
      </x:c>
      <x:c r="L12" s="53" t="n">
        <x:v>0</x:v>
      </x:c>
      <x:c r="M12" s="56" t="n">
        <x:v>4000</x:v>
      </x:c>
      <x:c r="N12" s="56" t="n">
        <x:v>0</x:v>
      </x:c>
      <x:c r="O12" s="57" t="n">
        <x:f>IF(C12="","",M12-N12)</x:f>
        <x:v>4000</x:v>
      </x:c>
      <x:c r="P12" s="49" t="n">
        <x:f>IF(OR(C12="",H12=""),"",H12-TODAY())</x:f>
        <x:v>19</x:v>
      </x:c>
      <x:c r="Q12" s="49" t="str">
        <x:f>IF(C12="","",IF(F12="Done","DONE",IF(AND(H12&lt;TODAY(),J12&lt;1),"OVERDUE",IF(AND(H12&lt;=TODAY()+7,J12&lt;1),"DUE SOON","ON TRACK"))))</x:f>
        <x:v>ON TRACK</x:v>
      </x:c>
      <x:c r="R12" s="59" t="str"/>
    </x:row>
    <x:row r="13" ht="22" customHeight="1">
      <x:c r="A13" s="45" t="str">
        <x:v>3.3</x:v>
      </x:c>
      <x:c r="B13" s="45" t="str">
        <x:v>UX &amp; Design</x:v>
      </x:c>
      <x:c r="C13" s="59" t="str">
        <x:v>Create high-fidelity designs</x:v>
      </x:c>
      <x:c r="D13" s="45" t="str">
        <x:v>Aisha Khan</x:v>
      </x:c>
      <x:c r="E13" s="45" t="str">
        <x:v>Critical</x:v>
      </x:c>
      <x:c r="F13" s="45" t="str">
        <x:v>Not Started</x:v>
      </x:c>
      <x:c r="G13" s="47" t="n">
        <x:v>46275</x:v>
      </x:c>
      <x:c r="H13" s="47" t="n">
        <x:v>46282</x:v>
      </x:c>
      <x:c r="I13" s="49" t="n">
        <x:f>IF(OR(G13="",H13=""),"",MAX(1,H13-G13+1))</x:f>
        <x:v>8</x:v>
      </x:c>
      <x:c r="J13" s="51" t="n">
        <x:v>0</x:v>
      </x:c>
      <x:c r="K13" s="53" t="n">
        <x:v>46</x:v>
      </x:c>
      <x:c r="L13" s="53" t="n">
        <x:v>0</x:v>
      </x:c>
      <x:c r="M13" s="56" t="n">
        <x:v>5750</x:v>
      </x:c>
      <x:c r="N13" s="56" t="n">
        <x:v>0</x:v>
      </x:c>
      <x:c r="O13" s="57" t="n">
        <x:f>IF(C13="","",M13-N13)</x:f>
        <x:v>5750</x:v>
      </x:c>
      <x:c r="P13" s="49" t="n">
        <x:f>IF(OR(C13="",H13=""),"",H13-TODAY())</x:f>
        <x:v>25</x:v>
      </x:c>
      <x:c r="Q13" s="49" t="str">
        <x:f>IF(C13="","",IF(F13="Done","DONE",IF(AND(H13&lt;TODAY(),J13&lt;1),"OVERDUE",IF(AND(H13&lt;=TODAY()+7,J13&lt;1),"DUE SOON","ON TRACK"))))</x:f>
        <x:v>ON TRACK</x:v>
      </x:c>
      <x:c r="R13" s="59" t="str"/>
    </x:row>
    <x:row r="14" ht="22" customHeight="1">
      <x:c r="A14" s="45" t="str">
        <x:v>3.4</x:v>
      </x:c>
      <x:c r="B14" s="45" t="str">
        <x:v>UX &amp; Design</x:v>
      </x:c>
      <x:c r="C14" s="59" t="str">
        <x:v>Approve design system</x:v>
      </x:c>
      <x:c r="D14" s="45" t="str">
        <x:v>Daniel Brooks</x:v>
      </x:c>
      <x:c r="E14" s="45" t="str">
        <x:v>High</x:v>
      </x:c>
      <x:c r="F14" s="45" t="str">
        <x:v>Not Started</x:v>
      </x:c>
      <x:c r="G14" s="47" t="n">
        <x:v>46282</x:v>
      </x:c>
      <x:c r="H14" s="47" t="n">
        <x:v>46283</x:v>
      </x:c>
      <x:c r="I14" s="49" t="n">
        <x:f>IF(OR(G14="",H14=""),"",MAX(1,H14-G14+1))</x:f>
        <x:v>2</x:v>
      </x:c>
      <x:c r="J14" s="51" t="n">
        <x:v>0</x:v>
      </x:c>
      <x:c r="K14" s="53" t="n">
        <x:v>10</x:v>
      </x:c>
      <x:c r="L14" s="53" t="n">
        <x:v>0</x:v>
      </x:c>
      <x:c r="M14" s="56" t="n">
        <x:v>1500</x:v>
      </x:c>
      <x:c r="N14" s="56" t="n">
        <x:v>0</x:v>
      </x:c>
      <x:c r="O14" s="57" t="n">
        <x:f>IF(C14="","",M14-N14)</x:f>
        <x:v>1500</x:v>
      </x:c>
      <x:c r="P14" s="49" t="n">
        <x:f>IF(OR(C14="",H14=""),"",H14-TODAY())</x:f>
        <x:v>26</x:v>
      </x:c>
      <x:c r="Q14" s="49" t="str">
        <x:f>IF(C14="","",IF(F14="Done","DONE",IF(AND(H14&lt;TODAY(),J14&lt;1),"OVERDUE",IF(AND(H14&lt;=TODAY()+7,J14&lt;1),"DUE SOON","ON TRACK"))))</x:f>
        <x:v>ON TRACK</x:v>
      </x:c>
      <x:c r="R14" s="59" t="str">
        <x:v>Milestone approval.</x:v>
      </x:c>
    </x:row>
    <x:row r="15" ht="22" customHeight="1">
      <x:c r="A15" s="45" t="str">
        <x:v>4.1</x:v>
      </x:c>
      <x:c r="B15" s="45" t="str">
        <x:v>Development</x:v>
      </x:c>
      <x:c r="C15" s="59" t="str">
        <x:v>Build reusable page components</x:v>
      </x:c>
      <x:c r="D15" s="45" t="str">
        <x:v>Marcus Lee</x:v>
      </x:c>
      <x:c r="E15" s="45" t="str">
        <x:v>Critical</x:v>
      </x:c>
      <x:c r="F15" s="45" t="str">
        <x:v>Not Started</x:v>
      </x:c>
      <x:c r="G15" s="47" t="n">
        <x:v>46281</x:v>
      </x:c>
      <x:c r="H15" s="47" t="n">
        <x:v>46294</x:v>
      </x:c>
      <x:c r="I15" s="49" t="n">
        <x:f>IF(OR(G15="",H15=""),"",MAX(1,H15-G15+1))</x:f>
        <x:v>14</x:v>
      </x:c>
      <x:c r="J15" s="51" t="n">
        <x:v>0</x:v>
      </x:c>
      <x:c r="K15" s="53" t="n">
        <x:v>70</x:v>
      </x:c>
      <x:c r="L15" s="53" t="n">
        <x:v>0</x:v>
      </x:c>
      <x:c r="M15" s="56" t="n">
        <x:v>8400</x:v>
      </x:c>
      <x:c r="N15" s="56" t="n">
        <x:v>0</x:v>
      </x:c>
      <x:c r="O15" s="57" t="n">
        <x:f>IF(C15="","",M15-N15)</x:f>
        <x:v>8400</x:v>
      </x:c>
      <x:c r="P15" s="49" t="n">
        <x:f>IF(OR(C15="",H15=""),"",H15-TODAY())</x:f>
        <x:v>37</x:v>
      </x:c>
      <x:c r="Q15" s="49" t="str">
        <x:f>IF(C15="","",IF(F15="Done","DONE",IF(AND(H15&lt;TODAY(),J15&lt;1),"OVERDUE",IF(AND(H15&lt;=TODAY()+7,J15&lt;1),"DUE SOON","ON TRACK"))))</x:f>
        <x:v>ON TRACK</x:v>
      </x:c>
      <x:c r="R15" s="59" t="str"/>
    </x:row>
    <x:row r="16" ht="22" customHeight="1">
      <x:c r="A16" s="45" t="str">
        <x:v>4.2</x:v>
      </x:c>
      <x:c r="B16" s="45" t="str">
        <x:v>Development</x:v>
      </x:c>
      <x:c r="C16" s="59" t="str">
        <x:v>Implement CMS and integrations</x:v>
      </x:c>
      <x:c r="D16" s="45" t="str">
        <x:v>Sofia Patel</x:v>
      </x:c>
      <x:c r="E16" s="45" t="str">
        <x:v>Critical</x:v>
      </x:c>
      <x:c r="F16" s="45" t="str">
        <x:v>Not Started</x:v>
      </x:c>
      <x:c r="G16" s="47" t="n">
        <x:v>46286</x:v>
      </x:c>
      <x:c r="H16" s="47" t="n">
        <x:v>46297</x:v>
      </x:c>
      <x:c r="I16" s="49" t="n">
        <x:f>IF(OR(G16="",H16=""),"",MAX(1,H16-G16+1))</x:f>
        <x:v>12</x:v>
      </x:c>
      <x:c r="J16" s="51" t="n">
        <x:v>0</x:v>
      </x:c>
      <x:c r="K16" s="53" t="n">
        <x:v>64</x:v>
      </x:c>
      <x:c r="L16" s="53" t="n">
        <x:v>0</x:v>
      </x:c>
      <x:c r="M16" s="56" t="n">
        <x:v>8000</x:v>
      </x:c>
      <x:c r="N16" s="56" t="n">
        <x:v>0</x:v>
      </x:c>
      <x:c r="O16" s="57" t="n">
        <x:f>IF(C16="","",M16-N16)</x:f>
        <x:v>8000</x:v>
      </x:c>
      <x:c r="P16" s="49" t="n">
        <x:f>IF(OR(C16="",H16=""),"",H16-TODAY())</x:f>
        <x:v>40</x:v>
      </x:c>
      <x:c r="Q16" s="49" t="str">
        <x:f>IF(C16="","",IF(F16="Done","DONE",IF(AND(H16&lt;TODAY(),J16&lt;1),"OVERDUE",IF(AND(H16&lt;=TODAY()+7,J16&lt;1),"DUE SOON","ON TRACK"))))</x:f>
        <x:v>ON TRACK</x:v>
      </x:c>
      <x:c r="R16" s="59" t="str"/>
    </x:row>
    <x:row r="17" ht="22" customHeight="1">
      <x:c r="A17" s="45" t="str">
        <x:v>4.3</x:v>
      </x:c>
      <x:c r="B17" s="45" t="str">
        <x:v>Development</x:v>
      </x:c>
      <x:c r="C17" s="59" t="str">
        <x:v>Develop page templates</x:v>
      </x:c>
      <x:c r="D17" s="45" t="str">
        <x:v>Marcus Lee</x:v>
      </x:c>
      <x:c r="E17" s="45" t="str">
        <x:v>High</x:v>
      </x:c>
      <x:c r="F17" s="45" t="str">
        <x:v>Not Started</x:v>
      </x:c>
      <x:c r="G17" s="47" t="n">
        <x:v>46293</x:v>
      </x:c>
      <x:c r="H17" s="47" t="n">
        <x:v>46302</x:v>
      </x:c>
      <x:c r="I17" s="49" t="n">
        <x:f>IF(OR(G17="",H17=""),"",MAX(1,H17-G17+1))</x:f>
        <x:v>10</x:v>
      </x:c>
      <x:c r="J17" s="51" t="n">
        <x:v>0</x:v>
      </x:c>
      <x:c r="K17" s="53" t="n">
        <x:v>58</x:v>
      </x:c>
      <x:c r="L17" s="53" t="n">
        <x:v>0</x:v>
      </x:c>
      <x:c r="M17" s="56" t="n">
        <x:v>6960</x:v>
      </x:c>
      <x:c r="N17" s="56" t="n">
        <x:v>0</x:v>
      </x:c>
      <x:c r="O17" s="57" t="n">
        <x:f>IF(C17="","",M17-N17)</x:f>
        <x:v>6960</x:v>
      </x:c>
      <x:c r="P17" s="49" t="n">
        <x:f>IF(OR(C17="",H17=""),"",H17-TODAY())</x:f>
        <x:v>45</x:v>
      </x:c>
      <x:c r="Q17" s="49" t="str">
        <x:f>IF(C17="","",IF(F17="Done","DONE",IF(AND(H17&lt;TODAY(),J17&lt;1),"OVERDUE",IF(AND(H17&lt;=TODAY()+7,J17&lt;1),"DUE SOON","ON TRACK"))))</x:f>
        <x:v>ON TRACK</x:v>
      </x:c>
      <x:c r="R17" s="59" t="str"/>
    </x:row>
    <x:row r="18" ht="22" customHeight="1">
      <x:c r="A18" s="45" t="str">
        <x:v>4.4</x:v>
      </x:c>
      <x:c r="B18" s="45" t="str">
        <x:v>Development</x:v>
      </x:c>
      <x:c r="C18" s="59" t="str">
        <x:v>Performance and accessibility pass</x:v>
      </x:c>
      <x:c r="D18" s="45" t="str">
        <x:v>Marcus Lee</x:v>
      </x:c>
      <x:c r="E18" s="45" t="str">
        <x:v>High</x:v>
      </x:c>
      <x:c r="F18" s="45" t="str">
        <x:v>Not Started</x:v>
      </x:c>
      <x:c r="G18" s="47" t="n">
        <x:v>46300</x:v>
      </x:c>
      <x:c r="H18" s="47" t="n">
        <x:v>46304</x:v>
      </x:c>
      <x:c r="I18" s="49" t="n">
        <x:f>IF(OR(G18="",H18=""),"",MAX(1,H18-G18+1))</x:f>
        <x:v>5</x:v>
      </x:c>
      <x:c r="J18" s="51" t="n">
        <x:v>0</x:v>
      </x:c>
      <x:c r="K18" s="53" t="n">
        <x:v>30</x:v>
      </x:c>
      <x:c r="L18" s="53" t="n">
        <x:v>0</x:v>
      </x:c>
      <x:c r="M18" s="56" t="n">
        <x:v>3600</x:v>
      </x:c>
      <x:c r="N18" s="56" t="n">
        <x:v>0</x:v>
      </x:c>
      <x:c r="O18" s="57" t="n">
        <x:f>IF(C18="","",M18-N18)</x:f>
        <x:v>3600</x:v>
      </x:c>
      <x:c r="P18" s="49" t="n">
        <x:f>IF(OR(C18="",H18=""),"",H18-TODAY())</x:f>
        <x:v>47</x:v>
      </x:c>
      <x:c r="Q18" s="49" t="str">
        <x:f>IF(C18="","",IF(F18="Done","DONE",IF(AND(H18&lt;TODAY(),J18&lt;1),"OVERDUE",IF(AND(H18&lt;=TODAY()+7,J18&lt;1),"DUE SOON","ON TRACK"))))</x:f>
        <x:v>ON TRACK</x:v>
      </x:c>
      <x:c r="R18" s="59" t="str"/>
    </x:row>
    <x:row r="19" ht="22" customHeight="1">
      <x:c r="A19" s="45" t="str">
        <x:v>5.1</x:v>
      </x:c>
      <x:c r="B19" s="45" t="str">
        <x:v>Content</x:v>
      </x:c>
      <x:c r="C19" s="59" t="str">
        <x:v>Refresh website copy</x:v>
      </x:c>
      <x:c r="D19" s="45" t="str">
        <x:v>Emily Chen</x:v>
      </x:c>
      <x:c r="E19" s="45" t="str">
        <x:v>High</x:v>
      </x:c>
      <x:c r="F19" s="45" t="str">
        <x:v>Not Started</x:v>
      </x:c>
      <x:c r="G19" s="47" t="n">
        <x:v>46279</x:v>
      </x:c>
      <x:c r="H19" s="47" t="n">
        <x:v>46297</x:v>
      </x:c>
      <x:c r="I19" s="49" t="n">
        <x:f>IF(OR(G19="",H19=""),"",MAX(1,H19-G19+1))</x:f>
        <x:v>19</x:v>
      </x:c>
      <x:c r="J19" s="51" t="n">
        <x:v>0</x:v>
      </x:c>
      <x:c r="K19" s="53" t="n">
        <x:v>52</x:v>
      </x:c>
      <x:c r="L19" s="53" t="n">
        <x:v>0</x:v>
      </x:c>
      <x:c r="M19" s="56" t="n">
        <x:v>4160</x:v>
      </x:c>
      <x:c r="N19" s="56" t="n">
        <x:v>0</x:v>
      </x:c>
      <x:c r="O19" s="57" t="n">
        <x:f>IF(C19="","",M19-N19)</x:f>
        <x:v>4160</x:v>
      </x:c>
      <x:c r="P19" s="49" t="n">
        <x:f>IF(OR(C19="",H19=""),"",H19-TODAY())</x:f>
        <x:v>40</x:v>
      </x:c>
      <x:c r="Q19" s="49" t="str">
        <x:f>IF(C19="","",IF(F19="Done","DONE",IF(AND(H19&lt;TODAY(),J19&lt;1),"OVERDUE",IF(AND(H19&lt;=TODAY()+7,J19&lt;1),"DUE SOON","ON TRACK"))))</x:f>
        <x:v>ON TRACK</x:v>
      </x:c>
      <x:c r="R19" s="59" t="str"/>
    </x:row>
    <x:row r="20" ht="22" customHeight="1">
      <x:c r="A20" s="45" t="str">
        <x:v>5.2</x:v>
      </x:c>
      <x:c r="B20" s="45" t="str">
        <x:v>Content</x:v>
      </x:c>
      <x:c r="C20" s="59" t="str">
        <x:v>Prepare SEO metadata and redirects</x:v>
      </x:c>
      <x:c r="D20" s="45" t="str">
        <x:v>Omar Hassan</x:v>
      </x:c>
      <x:c r="E20" s="45" t="str">
        <x:v>High</x:v>
      </x:c>
      <x:c r="F20" s="45" t="str">
        <x:v>Not Started</x:v>
      </x:c>
      <x:c r="G20" s="47" t="n">
        <x:v>46293</x:v>
      </x:c>
      <x:c r="H20" s="47" t="n">
        <x:v>46307</x:v>
      </x:c>
      <x:c r="I20" s="49" t="n">
        <x:f>IF(OR(G20="",H20=""),"",MAX(1,H20-G20+1))</x:f>
        <x:v>15</x:v>
      </x:c>
      <x:c r="J20" s="51" t="n">
        <x:v>0</x:v>
      </x:c>
      <x:c r="K20" s="53" t="n">
        <x:v>34</x:v>
      </x:c>
      <x:c r="L20" s="53" t="n">
        <x:v>0</x:v>
      </x:c>
      <x:c r="M20" s="56" t="n">
        <x:v>3400</x:v>
      </x:c>
      <x:c r="N20" s="56" t="n">
        <x:v>0</x:v>
      </x:c>
      <x:c r="O20" s="57" t="n">
        <x:f>IF(C20="","",M20-N20)</x:f>
        <x:v>3400</x:v>
      </x:c>
      <x:c r="P20" s="49" t="n">
        <x:f>IF(OR(C20="",H20=""),"",H20-TODAY())</x:f>
        <x:v>50</x:v>
      </x:c>
      <x:c r="Q20" s="49" t="str">
        <x:f>IF(C20="","",IF(F20="Done","DONE",IF(AND(H20&lt;TODAY(),J20&lt;1),"OVERDUE",IF(AND(H20&lt;=TODAY()+7,J20&lt;1),"DUE SOON","ON TRACK"))))</x:f>
        <x:v>ON TRACK</x:v>
      </x:c>
      <x:c r="R20" s="59" t="str"/>
    </x:row>
    <x:row r="21" ht="22" customHeight="1">
      <x:c r="A21" s="45" t="str">
        <x:v>6.1</x:v>
      </x:c>
      <x:c r="B21" s="45" t="str">
        <x:v>Testing</x:v>
      </x:c>
      <x:c r="C21" s="59" t="str">
        <x:v>Functional and regression testing</x:v>
      </x:c>
      <x:c r="D21" s="45" t="str">
        <x:v>Nina Garcia</x:v>
      </x:c>
      <x:c r="E21" s="45" t="str">
        <x:v>Critical</x:v>
      </x:c>
      <x:c r="F21" s="45" t="str">
        <x:v>Not Started</x:v>
      </x:c>
      <x:c r="G21" s="47" t="n">
        <x:v>46303</x:v>
      </x:c>
      <x:c r="H21" s="47" t="n">
        <x:v>46311</x:v>
      </x:c>
      <x:c r="I21" s="49" t="n">
        <x:f>IF(OR(G21="",H21=""),"",MAX(1,H21-G21+1))</x:f>
        <x:v>9</x:v>
      </x:c>
      <x:c r="J21" s="51" t="n">
        <x:v>0</x:v>
      </x:c>
      <x:c r="K21" s="53" t="n">
        <x:v>44</x:v>
      </x:c>
      <x:c r="L21" s="53" t="n">
        <x:v>0</x:v>
      </x:c>
      <x:c r="M21" s="56" t="n">
        <x:v>4400</x:v>
      </x:c>
      <x:c r="N21" s="56" t="n">
        <x:v>0</x:v>
      </x:c>
      <x:c r="O21" s="57" t="n">
        <x:f>IF(C21="","",M21-N21)</x:f>
        <x:v>4400</x:v>
      </x:c>
      <x:c r="P21" s="49" t="n">
        <x:f>IF(OR(C21="",H21=""),"",H21-TODAY())</x:f>
        <x:v>54</x:v>
      </x:c>
      <x:c r="Q21" s="49" t="str">
        <x:f>IF(C21="","",IF(F21="Done","DONE",IF(AND(H21&lt;TODAY(),J21&lt;1),"OVERDUE",IF(AND(H21&lt;=TODAY()+7,J21&lt;1),"DUE SOON","ON TRACK"))))</x:f>
        <x:v>ON TRACK</x:v>
      </x:c>
      <x:c r="R21" s="59" t="str"/>
    </x:row>
    <x:row r="22" ht="22" customHeight="1">
      <x:c r="A22" s="45" t="str">
        <x:v>6.2</x:v>
      </x:c>
      <x:c r="B22" s="45" t="str">
        <x:v>Testing</x:v>
      </x:c>
      <x:c r="C22" s="59" t="str">
        <x:v>User acceptance testing</x:v>
      </x:c>
      <x:c r="D22" s="45" t="str">
        <x:v>James Wilson</x:v>
      </x:c>
      <x:c r="E22" s="45" t="str">
        <x:v>High</x:v>
      </x:c>
      <x:c r="F22" s="45" t="str">
        <x:v>Not Started</x:v>
      </x:c>
      <x:c r="G22" s="47" t="n">
        <x:v>46310</x:v>
      </x:c>
      <x:c r="H22" s="47" t="n">
        <x:v>46316</x:v>
      </x:c>
      <x:c r="I22" s="49" t="n">
        <x:f>IF(OR(G22="",H22=""),"",MAX(1,H22-G22+1))</x:f>
        <x:v>7</x:v>
      </x:c>
      <x:c r="J22" s="51" t="n">
        <x:v>0</x:v>
      </x:c>
      <x:c r="K22" s="53" t="n">
        <x:v>28</x:v>
      </x:c>
      <x:c r="L22" s="53" t="n">
        <x:v>0</x:v>
      </x:c>
      <x:c r="M22" s="56" t="n">
        <x:v>3080</x:v>
      </x:c>
      <x:c r="N22" s="56" t="n">
        <x:v>0</x:v>
      </x:c>
      <x:c r="O22" s="57" t="n">
        <x:f>IF(C22="","",M22-N22)</x:f>
        <x:v>3080</x:v>
      </x:c>
      <x:c r="P22" s="49" t="n">
        <x:f>IF(OR(C22="",H22=""),"",H22-TODAY())</x:f>
        <x:v>59</x:v>
      </x:c>
      <x:c r="Q22" s="49" t="str">
        <x:f>IF(C22="","",IF(F22="Done","DONE",IF(AND(H22&lt;TODAY(),J22&lt;1),"OVERDUE",IF(AND(H22&lt;=TODAY()+7,J22&lt;1),"DUE SOON","ON TRACK"))))</x:f>
        <x:v>ON TRACK</x:v>
      </x:c>
      <x:c r="R22" s="59" t="str"/>
    </x:row>
    <x:row r="23" ht="22" customHeight="1">
      <x:c r="A23" s="45" t="str">
        <x:v>7.1</x:v>
      </x:c>
      <x:c r="B23" s="45" t="str">
        <x:v>Launch</x:v>
      </x:c>
      <x:c r="C23" s="59" t="str">
        <x:v>Production deployment</x:v>
      </x:c>
      <x:c r="D23" s="45" t="str">
        <x:v>Sofia Patel</x:v>
      </x:c>
      <x:c r="E23" s="45" t="str">
        <x:v>Critical</x:v>
      </x:c>
      <x:c r="F23" s="45" t="str">
        <x:v>Not Started</x:v>
      </x:c>
      <x:c r="G23" s="47" t="n">
        <x:v>46321</x:v>
      </x:c>
      <x:c r="H23" s="47" t="n">
        <x:v>46324</x:v>
      </x:c>
      <x:c r="I23" s="49" t="n">
        <x:f>IF(OR(G23="",H23=""),"",MAX(1,H23-G23+1))</x:f>
        <x:v>4</x:v>
      </x:c>
      <x:c r="J23" s="51" t="n">
        <x:v>0</x:v>
      </x:c>
      <x:c r="K23" s="53" t="n">
        <x:v>20</x:v>
      </x:c>
      <x:c r="L23" s="53" t="n">
        <x:v>0</x:v>
      </x:c>
      <x:c r="M23" s="56" t="n">
        <x:v>2500</x:v>
      </x:c>
      <x:c r="N23" s="56" t="n">
        <x:v>0</x:v>
      </x:c>
      <x:c r="O23" s="57" t="n">
        <x:f>IF(C23="","",M23-N23)</x:f>
        <x:v>2500</x:v>
      </x:c>
      <x:c r="P23" s="49" t="n">
        <x:f>IF(OR(C23="",H23=""),"",H23-TODAY())</x:f>
        <x:v>67</x:v>
      </x:c>
      <x:c r="Q23" s="49" t="str">
        <x:f>IF(C23="","",IF(F23="Done","DONE",IF(AND(H23&lt;TODAY(),J23&lt;1),"OVERDUE",IF(AND(H23&lt;=TODAY()+7,J23&lt;1),"DUE SOON","ON TRACK"))))</x:f>
        <x:v>ON TRACK</x:v>
      </x:c>
      <x:c r="R23" s="59" t="str"/>
    </x:row>
    <x:row r="24" ht="22" customHeight="1">
      <x:c r="A24" s="45" t="str">
        <x:v>7.2</x:v>
      </x:c>
      <x:c r="B24" s="45" t="str">
        <x:v>Launch</x:v>
      </x:c>
      <x:c r="C24" s="59" t="str">
        <x:v>Launch validation and handoff</x:v>
      </x:c>
      <x:c r="D24" s="45" t="str">
        <x:v>Daniel Brooks</x:v>
      </x:c>
      <x:c r="E24" s="45" t="str">
        <x:v>Critical</x:v>
      </x:c>
      <x:c r="F24" s="45" t="str">
        <x:v>Not Started</x:v>
      </x:c>
      <x:c r="G24" s="47" t="n">
        <x:v>46325</x:v>
      </x:c>
      <x:c r="H24" s="47" t="n">
        <x:v>46325</x:v>
      </x:c>
      <x:c r="I24" s="49" t="n">
        <x:f>IF(OR(G24="",H24=""),"",MAX(1,H24-G24+1))</x:f>
        <x:v>1</x:v>
      </x:c>
      <x:c r="J24" s="51" t="n">
        <x:v>0</x:v>
      </x:c>
      <x:c r="K24" s="53" t="n">
        <x:v>12</x:v>
      </x:c>
      <x:c r="L24" s="53" t="n">
        <x:v>0</x:v>
      </x:c>
      <x:c r="M24" s="56" t="n">
        <x:v>1800</x:v>
      </x:c>
      <x:c r="N24" s="56" t="n">
        <x:v>0</x:v>
      </x:c>
      <x:c r="O24" s="57" t="n">
        <x:f>IF(C24="","",M24-N24)</x:f>
        <x:v>1800</x:v>
      </x:c>
      <x:c r="P24" s="49" t="n">
        <x:f>IF(OR(C24="",H24=""),"",H24-TODAY())</x:f>
        <x:v>68</x:v>
      </x:c>
      <x:c r="Q24" s="49" t="str">
        <x:f>IF(C24="","",IF(F24="Done","DONE",IF(AND(H24&lt;TODAY(),J24&lt;1),"OVERDUE",IF(AND(H24&lt;=TODAY()+7,J24&lt;1),"DUE SOON","ON TRACK"))))</x:f>
        <x:v>ON TRACK</x:v>
      </x:c>
      <x:c r="R24" s="59" t="str">
        <x:v>Launch milestone.</x:v>
      </x:c>
    </x:row>
    <x:row r="25" ht="22" customHeight="1">
      <x:c r="A25" s="45"/>
      <x:c r="B25" s="45"/>
      <x:c r="C25" s="59"/>
      <x:c r="D25" s="45"/>
      <x:c r="E25" s="45"/>
      <x:c r="F25" s="45"/>
      <x:c r="G25" s="47"/>
      <x:c r="H25" s="47"/>
      <x:c r="I25" s="49" t="str">
        <x:f>IF(OR(G25="",H25=""),"",MAX(1,H25-G25+1))</x:f>
      </x:c>
      <x:c r="J25" s="51"/>
      <x:c r="K25" s="53"/>
      <x:c r="L25" s="53"/>
      <x:c r="M25" s="56"/>
      <x:c r="N25" s="56"/>
      <x:c r="O25" s="57" t="str">
        <x:f>IF(C25="","",M25-N25)</x:f>
      </x:c>
      <x:c r="P25" s="49" t="str">
        <x:f>IF(OR(C25="",H25=""),"",H25-TODAY())</x:f>
      </x:c>
      <x:c r="Q25" s="49" t="str">
        <x:f>IF(C25="","",IF(F25="Done","DONE",IF(AND(H25&lt;TODAY(),J25&lt;1),"OVERDUE",IF(AND(H25&lt;=TODAY()+7,J25&lt;1),"DUE SOON","ON TRACK"))))</x:f>
      </x:c>
      <x:c r="R25" s="59"/>
    </x:row>
    <x:row r="26" ht="22" customHeight="1">
      <x:c r="A26" s="45"/>
      <x:c r="B26" s="45"/>
      <x:c r="C26" s="59"/>
      <x:c r="D26" s="45"/>
      <x:c r="E26" s="45"/>
      <x:c r="F26" s="45"/>
      <x:c r="G26" s="47"/>
      <x:c r="H26" s="47"/>
      <x:c r="I26" s="49" t="str">
        <x:f>IF(OR(G26="",H26=""),"",MAX(1,H26-G26+1))</x:f>
      </x:c>
      <x:c r="J26" s="51"/>
      <x:c r="K26" s="53"/>
      <x:c r="L26" s="53"/>
      <x:c r="M26" s="56"/>
      <x:c r="N26" s="56"/>
      <x:c r="O26" s="57" t="str">
        <x:f>IF(C26="","",M26-N26)</x:f>
      </x:c>
      <x:c r="P26" s="49" t="str">
        <x:f>IF(OR(C26="",H26=""),"",H26-TODAY())</x:f>
      </x:c>
      <x:c r="Q26" s="49" t="str">
        <x:f>IF(C26="","",IF(F26="Done","DONE",IF(AND(H26&lt;TODAY(),J26&lt;1),"OVERDUE",IF(AND(H26&lt;=TODAY()+7,J26&lt;1),"DUE SOON","ON TRACK"))))</x:f>
      </x:c>
      <x:c r="R26" s="59"/>
    </x:row>
    <x:row r="27" ht="22" customHeight="1">
      <x:c r="A27" s="45"/>
      <x:c r="B27" s="45"/>
      <x:c r="C27" s="59"/>
      <x:c r="D27" s="45"/>
      <x:c r="E27" s="45"/>
      <x:c r="F27" s="45"/>
      <x:c r="G27" s="47"/>
      <x:c r="H27" s="47"/>
      <x:c r="I27" s="49" t="str">
        <x:f>IF(OR(G27="",H27=""),"",MAX(1,H27-G27+1))</x:f>
      </x:c>
      <x:c r="J27" s="51"/>
      <x:c r="K27" s="53"/>
      <x:c r="L27" s="53"/>
      <x:c r="M27" s="56"/>
      <x:c r="N27" s="56"/>
      <x:c r="O27" s="57" t="str">
        <x:f>IF(C27="","",M27-N27)</x:f>
      </x:c>
      <x:c r="P27" s="49" t="str">
        <x:f>IF(OR(C27="",H27=""),"",H27-TODAY())</x:f>
      </x:c>
      <x:c r="Q27" s="49" t="str">
        <x:f>IF(C27="","",IF(F27="Done","DONE",IF(AND(H27&lt;TODAY(),J27&lt;1),"OVERDUE",IF(AND(H27&lt;=TODAY()+7,J27&lt;1),"DUE SOON","ON TRACK"))))</x:f>
      </x:c>
      <x:c r="R27" s="59"/>
    </x:row>
    <x:row r="28" ht="22" customHeight="1">
      <x:c r="A28" s="45"/>
      <x:c r="B28" s="45"/>
      <x:c r="C28" s="59"/>
      <x:c r="D28" s="45"/>
      <x:c r="E28" s="45"/>
      <x:c r="F28" s="45"/>
      <x:c r="G28" s="47"/>
      <x:c r="H28" s="47"/>
      <x:c r="I28" s="49" t="str">
        <x:f>IF(OR(G28="",H28=""),"",MAX(1,H28-G28+1))</x:f>
      </x:c>
      <x:c r="J28" s="51"/>
      <x:c r="K28" s="53"/>
      <x:c r="L28" s="53"/>
      <x:c r="M28" s="56"/>
      <x:c r="N28" s="56"/>
      <x:c r="O28" s="57" t="str">
        <x:f>IF(C28="","",M28-N28)</x:f>
      </x:c>
      <x:c r="P28" s="49" t="str">
        <x:f>IF(OR(C28="",H28=""),"",H28-TODAY())</x:f>
      </x:c>
      <x:c r="Q28" s="49" t="str">
        <x:f>IF(C28="","",IF(F28="Done","DONE",IF(AND(H28&lt;TODAY(),J28&lt;1),"OVERDUE",IF(AND(H28&lt;=TODAY()+7,J28&lt;1),"DUE SOON","ON TRACK"))))</x:f>
      </x:c>
      <x:c r="R28" s="59"/>
    </x:row>
    <x:row r="29" ht="22" customHeight="1">
      <x:c r="A29" s="45"/>
      <x:c r="B29" s="45"/>
      <x:c r="C29" s="59"/>
      <x:c r="D29" s="45"/>
      <x:c r="E29" s="45"/>
      <x:c r="F29" s="45"/>
      <x:c r="G29" s="47"/>
      <x:c r="H29" s="47"/>
      <x:c r="I29" s="49" t="str">
        <x:f>IF(OR(G29="",H29=""),"",MAX(1,H29-G29+1))</x:f>
      </x:c>
      <x:c r="J29" s="51"/>
      <x:c r="K29" s="53"/>
      <x:c r="L29" s="53"/>
      <x:c r="M29" s="56"/>
      <x:c r="N29" s="56"/>
      <x:c r="O29" s="57" t="str">
        <x:f>IF(C29="","",M29-N29)</x:f>
      </x:c>
      <x:c r="P29" s="49" t="str">
        <x:f>IF(OR(C29="",H29=""),"",H29-TODAY())</x:f>
      </x:c>
      <x:c r="Q29" s="49" t="str">
        <x:f>IF(C29="","",IF(F29="Done","DONE",IF(AND(H29&lt;TODAY(),J29&lt;1),"OVERDUE",IF(AND(H29&lt;=TODAY()+7,J29&lt;1),"DUE SOON","ON TRACK"))))</x:f>
      </x:c>
      <x:c r="R29" s="59"/>
    </x:row>
    <x:row r="30" ht="22" customHeight="1">
      <x:c r="A30" s="45"/>
      <x:c r="B30" s="45"/>
      <x:c r="C30" s="59"/>
      <x:c r="D30" s="45"/>
      <x:c r="E30" s="45"/>
      <x:c r="F30" s="45"/>
      <x:c r="G30" s="47"/>
      <x:c r="H30" s="47"/>
      <x:c r="I30" s="49" t="str">
        <x:f>IF(OR(G30="",H30=""),"",MAX(1,H30-G30+1))</x:f>
      </x:c>
      <x:c r="J30" s="51"/>
      <x:c r="K30" s="53"/>
      <x:c r="L30" s="53"/>
      <x:c r="M30" s="56"/>
      <x:c r="N30" s="56"/>
      <x:c r="O30" s="57" t="str">
        <x:f>IF(C30="","",M30-N30)</x:f>
      </x:c>
      <x:c r="P30" s="49" t="str">
        <x:f>IF(OR(C30="",H30=""),"",H30-TODAY())</x:f>
      </x:c>
      <x:c r="Q30" s="49" t="str">
        <x:f>IF(C30="","",IF(F30="Done","DONE",IF(AND(H30&lt;TODAY(),J30&lt;1),"OVERDUE",IF(AND(H30&lt;=TODAY()+7,J30&lt;1),"DUE SOON","ON TRACK"))))</x:f>
      </x:c>
      <x:c r="R30" s="59"/>
    </x:row>
    <x:row r="31" ht="22" customHeight="1">
      <x:c r="A31" s="45"/>
      <x:c r="B31" s="45"/>
      <x:c r="C31" s="59"/>
      <x:c r="D31" s="45"/>
      <x:c r="E31" s="45"/>
      <x:c r="F31" s="45"/>
      <x:c r="G31" s="47"/>
      <x:c r="H31" s="47"/>
      <x:c r="I31" s="49" t="str">
        <x:f>IF(OR(G31="",H31=""),"",MAX(1,H31-G31+1))</x:f>
      </x:c>
      <x:c r="J31" s="51"/>
      <x:c r="K31" s="53"/>
      <x:c r="L31" s="53"/>
      <x:c r="M31" s="56"/>
      <x:c r="N31" s="56"/>
      <x:c r="O31" s="57" t="str">
        <x:f>IF(C31="","",M31-N31)</x:f>
      </x:c>
      <x:c r="P31" s="49" t="str">
        <x:f>IF(OR(C31="",H31=""),"",H31-TODAY())</x:f>
      </x:c>
      <x:c r="Q31" s="49" t="str">
        <x:f>IF(C31="","",IF(F31="Done","DONE",IF(AND(H31&lt;TODAY(),J31&lt;1),"OVERDUE",IF(AND(H31&lt;=TODAY()+7,J31&lt;1),"DUE SOON","ON TRACK"))))</x:f>
      </x:c>
      <x:c r="R31" s="59"/>
    </x:row>
    <x:row r="32" ht="22" customHeight="1">
      <x:c r="A32" s="45"/>
      <x:c r="B32" s="45"/>
      <x:c r="C32" s="59"/>
      <x:c r="D32" s="45"/>
      <x:c r="E32" s="45"/>
      <x:c r="F32" s="45"/>
      <x:c r="G32" s="47"/>
      <x:c r="H32" s="47"/>
      <x:c r="I32" s="49" t="str">
        <x:f>IF(OR(G32="",H32=""),"",MAX(1,H32-G32+1))</x:f>
      </x:c>
      <x:c r="J32" s="51"/>
      <x:c r="K32" s="53"/>
      <x:c r="L32" s="53"/>
      <x:c r="M32" s="56"/>
      <x:c r="N32" s="56"/>
      <x:c r="O32" s="57" t="str">
        <x:f>IF(C32="","",M32-N32)</x:f>
      </x:c>
      <x:c r="P32" s="49" t="str">
        <x:f>IF(OR(C32="",H32=""),"",H32-TODAY())</x:f>
      </x:c>
      <x:c r="Q32" s="49" t="str">
        <x:f>IF(C32="","",IF(F32="Done","DONE",IF(AND(H32&lt;TODAY(),J32&lt;1),"OVERDUE",IF(AND(H32&lt;=TODAY()+7,J32&lt;1),"DUE SOON","ON TRACK"))))</x:f>
      </x:c>
      <x:c r="R32" s="59"/>
    </x:row>
    <x:row r="33" ht="22" customHeight="1">
      <x:c r="A33" s="45"/>
      <x:c r="B33" s="45"/>
      <x:c r="C33" s="59"/>
      <x:c r="D33" s="45"/>
      <x:c r="E33" s="45"/>
      <x:c r="F33" s="45"/>
      <x:c r="G33" s="47"/>
      <x:c r="H33" s="47"/>
      <x:c r="I33" s="49" t="str">
        <x:f>IF(OR(G33="",H33=""),"",MAX(1,H33-G33+1))</x:f>
      </x:c>
      <x:c r="J33" s="51"/>
      <x:c r="K33" s="53"/>
      <x:c r="L33" s="53"/>
      <x:c r="M33" s="56"/>
      <x:c r="N33" s="56"/>
      <x:c r="O33" s="57" t="str">
        <x:f>IF(C33="","",M33-N33)</x:f>
      </x:c>
      <x:c r="P33" s="49" t="str">
        <x:f>IF(OR(C33="",H33=""),"",H33-TODAY())</x:f>
      </x:c>
      <x:c r="Q33" s="49" t="str">
        <x:f>IF(C33="","",IF(F33="Done","DONE",IF(AND(H33&lt;TODAY(),J33&lt;1),"OVERDUE",IF(AND(H33&lt;=TODAY()+7,J33&lt;1),"DUE SOON","ON TRACK"))))</x:f>
      </x:c>
      <x:c r="R33" s="59"/>
    </x:row>
    <x:row r="34" ht="22" customHeight="1">
      <x:c r="A34" s="45"/>
      <x:c r="B34" s="45"/>
      <x:c r="C34" s="59"/>
      <x:c r="D34" s="45"/>
      <x:c r="E34" s="45"/>
      <x:c r="F34" s="45"/>
      <x:c r="G34" s="47"/>
      <x:c r="H34" s="47"/>
      <x:c r="I34" s="49" t="str">
        <x:f>IF(OR(G34="",H34=""),"",MAX(1,H34-G34+1))</x:f>
      </x:c>
      <x:c r="J34" s="51"/>
      <x:c r="K34" s="53"/>
      <x:c r="L34" s="53"/>
      <x:c r="M34" s="56"/>
      <x:c r="N34" s="56"/>
      <x:c r="O34" s="57" t="str">
        <x:f>IF(C34="","",M34-N34)</x:f>
      </x:c>
      <x:c r="P34" s="49" t="str">
        <x:f>IF(OR(C34="",H34=""),"",H34-TODAY())</x:f>
      </x:c>
      <x:c r="Q34" s="49" t="str">
        <x:f>IF(C34="","",IF(F34="Done","DONE",IF(AND(H34&lt;TODAY(),J34&lt;1),"OVERDUE",IF(AND(H34&lt;=TODAY()+7,J34&lt;1),"DUE SOON","ON TRACK"))))</x:f>
      </x:c>
      <x:c r="R34" s="59"/>
    </x:row>
    <x:row r="35" ht="22" customHeight="1">
      <x:c r="A35" s="45"/>
      <x:c r="B35" s="45"/>
      <x:c r="C35" s="59"/>
      <x:c r="D35" s="45"/>
      <x:c r="E35" s="45"/>
      <x:c r="F35" s="45"/>
      <x:c r="G35" s="47"/>
      <x:c r="H35" s="47"/>
      <x:c r="I35" s="49" t="str">
        <x:f>IF(OR(G35="",H35=""),"",MAX(1,H35-G35+1))</x:f>
      </x:c>
      <x:c r="J35" s="51"/>
      <x:c r="K35" s="53"/>
      <x:c r="L35" s="53"/>
      <x:c r="M35" s="56"/>
      <x:c r="N35" s="56"/>
      <x:c r="O35" s="57" t="str">
        <x:f>IF(C35="","",M35-N35)</x:f>
      </x:c>
      <x:c r="P35" s="49" t="str">
        <x:f>IF(OR(C35="",H35=""),"",H35-TODAY())</x:f>
      </x:c>
      <x:c r="Q35" s="49" t="str">
        <x:f>IF(C35="","",IF(F35="Done","DONE",IF(AND(H35&lt;TODAY(),J35&lt;1),"OVERDUE",IF(AND(H35&lt;=TODAY()+7,J35&lt;1),"DUE SOON","ON TRACK"))))</x:f>
      </x:c>
      <x:c r="R35" s="59"/>
    </x:row>
    <x:row r="36" ht="22" customHeight="1">
      <x:c r="A36" s="45"/>
      <x:c r="B36" s="45"/>
      <x:c r="C36" s="59"/>
      <x:c r="D36" s="45"/>
      <x:c r="E36" s="45"/>
      <x:c r="F36" s="45"/>
      <x:c r="G36" s="47"/>
      <x:c r="H36" s="47"/>
      <x:c r="I36" s="49" t="str">
        <x:f>IF(OR(G36="",H36=""),"",MAX(1,H36-G36+1))</x:f>
      </x:c>
      <x:c r="J36" s="51"/>
      <x:c r="K36" s="53"/>
      <x:c r="L36" s="53"/>
      <x:c r="M36" s="56"/>
      <x:c r="N36" s="56"/>
      <x:c r="O36" s="57" t="str">
        <x:f>IF(C36="","",M36-N36)</x:f>
      </x:c>
      <x:c r="P36" s="49" t="str">
        <x:f>IF(OR(C36="",H36=""),"",H36-TODAY())</x:f>
      </x:c>
      <x:c r="Q36" s="49" t="str">
        <x:f>IF(C36="","",IF(F36="Done","DONE",IF(AND(H36&lt;TODAY(),J36&lt;1),"OVERDUE",IF(AND(H36&lt;=TODAY()+7,J36&lt;1),"DUE SOON","ON TRACK"))))</x:f>
      </x:c>
      <x:c r="R36" s="59"/>
    </x:row>
    <x:row r="37" ht="22" customHeight="1">
      <x:c r="A37" s="45"/>
      <x:c r="B37" s="45"/>
      <x:c r="C37" s="59"/>
      <x:c r="D37" s="45"/>
      <x:c r="E37" s="45"/>
      <x:c r="F37" s="45"/>
      <x:c r="G37" s="47"/>
      <x:c r="H37" s="47"/>
      <x:c r="I37" s="49" t="str">
        <x:f>IF(OR(G37="",H37=""),"",MAX(1,H37-G37+1))</x:f>
      </x:c>
      <x:c r="J37" s="51"/>
      <x:c r="K37" s="53"/>
      <x:c r="L37" s="53"/>
      <x:c r="M37" s="56"/>
      <x:c r="N37" s="56"/>
      <x:c r="O37" s="57" t="str">
        <x:f>IF(C37="","",M37-N37)</x:f>
      </x:c>
      <x:c r="P37" s="49" t="str">
        <x:f>IF(OR(C37="",H37=""),"",H37-TODAY())</x:f>
      </x:c>
      <x:c r="Q37" s="49" t="str">
        <x:f>IF(C37="","",IF(F37="Done","DONE",IF(AND(H37&lt;TODAY(),J37&lt;1),"OVERDUE",IF(AND(H37&lt;=TODAY()+7,J37&lt;1),"DUE SOON","ON TRACK"))))</x:f>
      </x:c>
      <x:c r="R37" s="59"/>
    </x:row>
    <x:row r="38" ht="22" customHeight="1">
      <x:c r="A38" s="45"/>
      <x:c r="B38" s="45"/>
      <x:c r="C38" s="59"/>
      <x:c r="D38" s="45"/>
      <x:c r="E38" s="45"/>
      <x:c r="F38" s="45"/>
      <x:c r="G38" s="47"/>
      <x:c r="H38" s="47"/>
      <x:c r="I38" s="49" t="str">
        <x:f>IF(OR(G38="",H38=""),"",MAX(1,H38-G38+1))</x:f>
      </x:c>
      <x:c r="J38" s="51"/>
      <x:c r="K38" s="53"/>
      <x:c r="L38" s="53"/>
      <x:c r="M38" s="56"/>
      <x:c r="N38" s="56"/>
      <x:c r="O38" s="57" t="str">
        <x:f>IF(C38="","",M38-N38)</x:f>
      </x:c>
      <x:c r="P38" s="49" t="str">
        <x:f>IF(OR(C38="",H38=""),"",H38-TODAY())</x:f>
      </x:c>
      <x:c r="Q38" s="49" t="str">
        <x:f>IF(C38="","",IF(F38="Done","DONE",IF(AND(H38&lt;TODAY(),J38&lt;1),"OVERDUE",IF(AND(H38&lt;=TODAY()+7,J38&lt;1),"DUE SOON","ON TRACK"))))</x:f>
      </x:c>
      <x:c r="R38" s="59"/>
    </x:row>
    <x:row r="39" ht="22" customHeight="1">
      <x:c r="A39" s="45"/>
      <x:c r="B39" s="45"/>
      <x:c r="C39" s="59"/>
      <x:c r="D39" s="45"/>
      <x:c r="E39" s="45"/>
      <x:c r="F39" s="45"/>
      <x:c r="G39" s="47"/>
      <x:c r="H39" s="47"/>
      <x:c r="I39" s="49" t="str">
        <x:f>IF(OR(G39="",H39=""),"",MAX(1,H39-G39+1))</x:f>
      </x:c>
      <x:c r="J39" s="51"/>
      <x:c r="K39" s="53"/>
      <x:c r="L39" s="53"/>
      <x:c r="M39" s="56"/>
      <x:c r="N39" s="56"/>
      <x:c r="O39" s="57" t="str">
        <x:f>IF(C39="","",M39-N39)</x:f>
      </x:c>
      <x:c r="P39" s="49" t="str">
        <x:f>IF(OR(C39="",H39=""),"",H39-TODAY())</x:f>
      </x:c>
      <x:c r="Q39" s="49" t="str">
        <x:f>IF(C39="","",IF(F39="Done","DONE",IF(AND(H39&lt;TODAY(),J39&lt;1),"OVERDUE",IF(AND(H39&lt;=TODAY()+7,J39&lt;1),"DUE SOON","ON TRACK"))))</x:f>
      </x:c>
      <x:c r="R39" s="59"/>
    </x:row>
    <x:row r="40" ht="22" customHeight="1">
      <x:c r="A40" s="45"/>
      <x:c r="B40" s="45"/>
      <x:c r="C40" s="59"/>
      <x:c r="D40" s="45"/>
      <x:c r="E40" s="45"/>
      <x:c r="F40" s="45"/>
      <x:c r="G40" s="47"/>
      <x:c r="H40" s="47"/>
      <x:c r="I40" s="49" t="str">
        <x:f>IF(OR(G40="",H40=""),"",MAX(1,H40-G40+1))</x:f>
      </x:c>
      <x:c r="J40" s="51"/>
      <x:c r="K40" s="53"/>
      <x:c r="L40" s="53"/>
      <x:c r="M40" s="56"/>
      <x:c r="N40" s="56"/>
      <x:c r="O40" s="57" t="str">
        <x:f>IF(C40="","",M40-N40)</x:f>
      </x:c>
      <x:c r="P40" s="49" t="str">
        <x:f>IF(OR(C40="",H40=""),"",H40-TODAY())</x:f>
      </x:c>
      <x:c r="Q40" s="49" t="str">
        <x:f>IF(C40="","",IF(F40="Done","DONE",IF(AND(H40&lt;TODAY(),J40&lt;1),"OVERDUE",IF(AND(H40&lt;=TODAY()+7,J40&lt;1),"DUE SOON","ON TRACK"))))</x:f>
      </x:c>
      <x:c r="R40" s="59"/>
    </x:row>
    <x:row r="41" ht="22" customHeight="1">
      <x:c r="A41" s="45"/>
      <x:c r="B41" s="45"/>
      <x:c r="C41" s="59"/>
      <x:c r="D41" s="45"/>
      <x:c r="E41" s="45"/>
      <x:c r="F41" s="45"/>
      <x:c r="G41" s="47"/>
      <x:c r="H41" s="47"/>
      <x:c r="I41" s="49" t="str">
        <x:f>IF(OR(G41="",H41=""),"",MAX(1,H41-G41+1))</x:f>
      </x:c>
      <x:c r="J41" s="51"/>
      <x:c r="K41" s="53"/>
      <x:c r="L41" s="53"/>
      <x:c r="M41" s="56"/>
      <x:c r="N41" s="56"/>
      <x:c r="O41" s="57" t="str">
        <x:f>IF(C41="","",M41-N41)</x:f>
      </x:c>
      <x:c r="P41" s="49" t="str">
        <x:f>IF(OR(C41="",H41=""),"",H41-TODAY())</x:f>
      </x:c>
      <x:c r="Q41" s="49" t="str">
        <x:f>IF(C41="","",IF(F41="Done","DONE",IF(AND(H41&lt;TODAY(),J41&lt;1),"OVERDUE",IF(AND(H41&lt;=TODAY()+7,J41&lt;1),"DUE SOON","ON TRACK"))))</x:f>
      </x:c>
      <x:c r="R41" s="59"/>
    </x:row>
    <x:row r="42" ht="22" customHeight="1">
      <x:c r="A42" s="45"/>
      <x:c r="B42" s="45"/>
      <x:c r="C42" s="59"/>
      <x:c r="D42" s="45"/>
      <x:c r="E42" s="45"/>
      <x:c r="F42" s="45"/>
      <x:c r="G42" s="47"/>
      <x:c r="H42" s="47"/>
      <x:c r="I42" s="49" t="str">
        <x:f>IF(OR(G42="",H42=""),"",MAX(1,H42-G42+1))</x:f>
      </x:c>
      <x:c r="J42" s="51"/>
      <x:c r="K42" s="53"/>
      <x:c r="L42" s="53"/>
      <x:c r="M42" s="56"/>
      <x:c r="N42" s="56"/>
      <x:c r="O42" s="57" t="str">
        <x:f>IF(C42="","",M42-N42)</x:f>
      </x:c>
      <x:c r="P42" s="49" t="str">
        <x:f>IF(OR(C42="",H42=""),"",H42-TODAY())</x:f>
      </x:c>
      <x:c r="Q42" s="49" t="str">
        <x:f>IF(C42="","",IF(F42="Done","DONE",IF(AND(H42&lt;TODAY(),J42&lt;1),"OVERDUE",IF(AND(H42&lt;=TODAY()+7,J42&lt;1),"DUE SOON","ON TRACK"))))</x:f>
      </x:c>
      <x:c r="R42" s="59"/>
    </x:row>
    <x:row r="43" ht="22" customHeight="1">
      <x:c r="A43" s="45"/>
      <x:c r="B43" s="45"/>
      <x:c r="C43" s="59"/>
      <x:c r="D43" s="45"/>
      <x:c r="E43" s="45"/>
      <x:c r="F43" s="45"/>
      <x:c r="G43" s="47"/>
      <x:c r="H43" s="47"/>
      <x:c r="I43" s="49" t="str">
        <x:f>IF(OR(G43="",H43=""),"",MAX(1,H43-G43+1))</x:f>
      </x:c>
      <x:c r="J43" s="51"/>
      <x:c r="K43" s="53"/>
      <x:c r="L43" s="53"/>
      <x:c r="M43" s="56"/>
      <x:c r="N43" s="56"/>
      <x:c r="O43" s="57" t="str">
        <x:f>IF(C43="","",M43-N43)</x:f>
      </x:c>
      <x:c r="P43" s="49" t="str">
        <x:f>IF(OR(C43="",H43=""),"",H43-TODAY())</x:f>
      </x:c>
      <x:c r="Q43" s="49" t="str">
        <x:f>IF(C43="","",IF(F43="Done","DONE",IF(AND(H43&lt;TODAY(),J43&lt;1),"OVERDUE",IF(AND(H43&lt;=TODAY()+7,J43&lt;1),"DUE SOON","ON TRACK"))))</x:f>
      </x:c>
      <x:c r="R43" s="59"/>
    </x:row>
    <x:row r="44" ht="22" customHeight="1">
      <x:c r="A44" s="45"/>
      <x:c r="B44" s="45"/>
      <x:c r="C44" s="59"/>
      <x:c r="D44" s="45"/>
      <x:c r="E44" s="45"/>
      <x:c r="F44" s="45"/>
      <x:c r="G44" s="47"/>
      <x:c r="H44" s="47"/>
      <x:c r="I44" s="49" t="str">
        <x:f>IF(OR(G44="",H44=""),"",MAX(1,H44-G44+1))</x:f>
      </x:c>
      <x:c r="J44" s="51"/>
      <x:c r="K44" s="53"/>
      <x:c r="L44" s="53"/>
      <x:c r="M44" s="56"/>
      <x:c r="N44" s="56"/>
      <x:c r="O44" s="57" t="str">
        <x:f>IF(C44="","",M44-N44)</x:f>
      </x:c>
      <x:c r="P44" s="49" t="str">
        <x:f>IF(OR(C44="",H44=""),"",H44-TODAY())</x:f>
      </x:c>
      <x:c r="Q44" s="49" t="str">
        <x:f>IF(C44="","",IF(F44="Done","DONE",IF(AND(H44&lt;TODAY(),J44&lt;1),"OVERDUE",IF(AND(H44&lt;=TODAY()+7,J44&lt;1),"DUE SOON","ON TRACK"))))</x:f>
      </x:c>
      <x:c r="R44" s="59"/>
    </x:row>
    <x:row r="45" ht="22" customHeight="1">
      <x:c r="A45" s="45"/>
      <x:c r="B45" s="45"/>
      <x:c r="C45" s="59"/>
      <x:c r="D45" s="45"/>
      <x:c r="E45" s="45"/>
      <x:c r="F45" s="45"/>
      <x:c r="G45" s="47"/>
      <x:c r="H45" s="47"/>
      <x:c r="I45" s="49" t="str">
        <x:f>IF(OR(G45="",H45=""),"",MAX(1,H45-G45+1))</x:f>
      </x:c>
      <x:c r="J45" s="51"/>
      <x:c r="K45" s="53"/>
      <x:c r="L45" s="53"/>
      <x:c r="M45" s="56"/>
      <x:c r="N45" s="56"/>
      <x:c r="O45" s="57" t="str">
        <x:f>IF(C45="","",M45-N45)</x:f>
      </x:c>
      <x:c r="P45" s="49" t="str">
        <x:f>IF(OR(C45="",H45=""),"",H45-TODAY())</x:f>
      </x:c>
      <x:c r="Q45" s="49" t="str">
        <x:f>IF(C45="","",IF(F45="Done","DONE",IF(AND(H45&lt;TODAY(),J45&lt;1),"OVERDUE",IF(AND(H45&lt;=TODAY()+7,J45&lt;1),"DUE SOON","ON TRACK"))))</x:f>
      </x:c>
      <x:c r="R45" s="59"/>
    </x:row>
    <x:row r="46" ht="22" customHeight="1">
      <x:c r="A46" s="45"/>
      <x:c r="B46" s="45"/>
      <x:c r="C46" s="59"/>
      <x:c r="D46" s="45"/>
      <x:c r="E46" s="45"/>
      <x:c r="F46" s="45"/>
      <x:c r="G46" s="47"/>
      <x:c r="H46" s="47"/>
      <x:c r="I46" s="49" t="str">
        <x:f>IF(OR(G46="",H46=""),"",MAX(1,H46-G46+1))</x:f>
      </x:c>
      <x:c r="J46" s="51"/>
      <x:c r="K46" s="53"/>
      <x:c r="L46" s="53"/>
      <x:c r="M46" s="56"/>
      <x:c r="N46" s="56"/>
      <x:c r="O46" s="57" t="str">
        <x:f>IF(C46="","",M46-N46)</x:f>
      </x:c>
      <x:c r="P46" s="49" t="str">
        <x:f>IF(OR(C46="",H46=""),"",H46-TODAY())</x:f>
      </x:c>
      <x:c r="Q46" s="49" t="str">
        <x:f>IF(C46="","",IF(F46="Done","DONE",IF(AND(H46&lt;TODAY(),J46&lt;1),"OVERDUE",IF(AND(H46&lt;=TODAY()+7,J46&lt;1),"DUE SOON","ON TRACK"))))</x:f>
      </x:c>
      <x:c r="R46" s="59"/>
    </x:row>
    <x:row r="47" ht="22" customHeight="1">
      <x:c r="A47" s="45"/>
      <x:c r="B47" s="45"/>
      <x:c r="C47" s="59"/>
      <x:c r="D47" s="45"/>
      <x:c r="E47" s="45"/>
      <x:c r="F47" s="45"/>
      <x:c r="G47" s="47"/>
      <x:c r="H47" s="47"/>
      <x:c r="I47" s="49" t="str">
        <x:f>IF(OR(G47="",H47=""),"",MAX(1,H47-G47+1))</x:f>
      </x:c>
      <x:c r="J47" s="51"/>
      <x:c r="K47" s="53"/>
      <x:c r="L47" s="53"/>
      <x:c r="M47" s="56"/>
      <x:c r="N47" s="56"/>
      <x:c r="O47" s="57" t="str">
        <x:f>IF(C47="","",M47-N47)</x:f>
      </x:c>
      <x:c r="P47" s="49" t="str">
        <x:f>IF(OR(C47="",H47=""),"",H47-TODAY())</x:f>
      </x:c>
      <x:c r="Q47" s="49" t="str">
        <x:f>IF(C47="","",IF(F47="Done","DONE",IF(AND(H47&lt;TODAY(),J47&lt;1),"OVERDUE",IF(AND(H47&lt;=TODAY()+7,J47&lt;1),"DUE SOON","ON TRACK"))))</x:f>
      </x:c>
      <x:c r="R47" s="59"/>
    </x:row>
    <x:row r="48" ht="22" customHeight="1">
      <x:c r="A48" s="45"/>
      <x:c r="B48" s="45"/>
      <x:c r="C48" s="59"/>
      <x:c r="D48" s="45"/>
      <x:c r="E48" s="45"/>
      <x:c r="F48" s="45"/>
      <x:c r="G48" s="47"/>
      <x:c r="H48" s="47"/>
      <x:c r="I48" s="49" t="str">
        <x:f>IF(OR(G48="",H48=""),"",MAX(1,H48-G48+1))</x:f>
      </x:c>
      <x:c r="J48" s="51"/>
      <x:c r="K48" s="53"/>
      <x:c r="L48" s="53"/>
      <x:c r="M48" s="56"/>
      <x:c r="N48" s="56"/>
      <x:c r="O48" s="57" t="str">
        <x:f>IF(C48="","",M48-N48)</x:f>
      </x:c>
      <x:c r="P48" s="49" t="str">
        <x:f>IF(OR(C48="",H48=""),"",H48-TODAY())</x:f>
      </x:c>
      <x:c r="Q48" s="49" t="str">
        <x:f>IF(C48="","",IF(F48="Done","DONE",IF(AND(H48&lt;TODAY(),J48&lt;1),"OVERDUE",IF(AND(H48&lt;=TODAY()+7,J48&lt;1),"DUE SOON","ON TRACK"))))</x:f>
      </x:c>
      <x:c r="R48" s="59"/>
    </x:row>
    <x:row r="49" ht="22" customHeight="1">
      <x:c r="A49" s="45"/>
      <x:c r="B49" s="45"/>
      <x:c r="C49" s="59"/>
      <x:c r="D49" s="45"/>
      <x:c r="E49" s="45"/>
      <x:c r="F49" s="45"/>
      <x:c r="G49" s="47"/>
      <x:c r="H49" s="47"/>
      <x:c r="I49" s="49" t="str">
        <x:f>IF(OR(G49="",H49=""),"",MAX(1,H49-G49+1))</x:f>
      </x:c>
      <x:c r="J49" s="51"/>
      <x:c r="K49" s="53"/>
      <x:c r="L49" s="53"/>
      <x:c r="M49" s="56"/>
      <x:c r="N49" s="56"/>
      <x:c r="O49" s="57" t="str">
        <x:f>IF(C49="","",M49-N49)</x:f>
      </x:c>
      <x:c r="P49" s="49" t="str">
        <x:f>IF(OR(C49="",H49=""),"",H49-TODAY())</x:f>
      </x:c>
      <x:c r="Q49" s="49" t="str">
        <x:f>IF(C49="","",IF(F49="Done","DONE",IF(AND(H49&lt;TODAY(),J49&lt;1),"OVERDUE",IF(AND(H49&lt;=TODAY()+7,J49&lt;1),"DUE SOON","ON TRACK"))))</x:f>
      </x:c>
      <x:c r="R49" s="59"/>
    </x:row>
    <x:row r="50" ht="22" customHeight="1">
      <x:c r="A50" s="45"/>
      <x:c r="B50" s="45"/>
      <x:c r="C50" s="59"/>
      <x:c r="D50" s="45"/>
      <x:c r="E50" s="45"/>
      <x:c r="F50" s="45"/>
      <x:c r="G50" s="47"/>
      <x:c r="H50" s="47"/>
      <x:c r="I50" s="49" t="str">
        <x:f>IF(OR(G50="",H50=""),"",MAX(1,H50-G50+1))</x:f>
      </x:c>
      <x:c r="J50" s="51"/>
      <x:c r="K50" s="53"/>
      <x:c r="L50" s="53"/>
      <x:c r="M50" s="56"/>
      <x:c r="N50" s="56"/>
      <x:c r="O50" s="57" t="str">
        <x:f>IF(C50="","",M50-N50)</x:f>
      </x:c>
      <x:c r="P50" s="49" t="str">
        <x:f>IF(OR(C50="",H50=""),"",H50-TODAY())</x:f>
      </x:c>
      <x:c r="Q50" s="49" t="str">
        <x:f>IF(C50="","",IF(F50="Done","DONE",IF(AND(H50&lt;TODAY(),J50&lt;1),"OVERDUE",IF(AND(H50&lt;=TODAY()+7,J50&lt;1),"DUE SOON","ON TRACK"))))</x:f>
      </x:c>
      <x:c r="R50" s="59"/>
    </x:row>
    <x:row r="51" ht="22" customHeight="1">
      <x:c r="A51" s="45"/>
      <x:c r="B51" s="45"/>
      <x:c r="C51" s="59"/>
      <x:c r="D51" s="45"/>
      <x:c r="E51" s="45"/>
      <x:c r="F51" s="45"/>
      <x:c r="G51" s="47"/>
      <x:c r="H51" s="47"/>
      <x:c r="I51" s="49" t="str">
        <x:f>IF(OR(G51="",H51=""),"",MAX(1,H51-G51+1))</x:f>
      </x:c>
      <x:c r="J51" s="51"/>
      <x:c r="K51" s="53"/>
      <x:c r="L51" s="53"/>
      <x:c r="M51" s="56"/>
      <x:c r="N51" s="56"/>
      <x:c r="O51" s="57" t="str">
        <x:f>IF(C51="","",M51-N51)</x:f>
      </x:c>
      <x:c r="P51" s="49" t="str">
        <x:f>IF(OR(C51="",H51=""),"",H51-TODAY())</x:f>
      </x:c>
      <x:c r="Q51" s="49" t="str">
        <x:f>IF(C51="","",IF(F51="Done","DONE",IF(AND(H51&lt;TODAY(),J51&lt;1),"OVERDUE",IF(AND(H51&lt;=TODAY()+7,J51&lt;1),"DUE SOON","ON TRACK"))))</x:f>
      </x:c>
      <x:c r="R51" s="59"/>
    </x:row>
    <x:row r="52" ht="22" customHeight="1">
      <x:c r="A52" s="45"/>
      <x:c r="B52" s="45"/>
      <x:c r="C52" s="59"/>
      <x:c r="D52" s="45"/>
      <x:c r="E52" s="45"/>
      <x:c r="F52" s="45"/>
      <x:c r="G52" s="47"/>
      <x:c r="H52" s="47"/>
      <x:c r="I52" s="49" t="str">
        <x:f>IF(OR(G52="",H52=""),"",MAX(1,H52-G52+1))</x:f>
      </x:c>
      <x:c r="J52" s="51"/>
      <x:c r="K52" s="53"/>
      <x:c r="L52" s="53"/>
      <x:c r="M52" s="56"/>
      <x:c r="N52" s="56"/>
      <x:c r="O52" s="57" t="str">
        <x:f>IF(C52="","",M52-N52)</x:f>
      </x:c>
      <x:c r="P52" s="49" t="str">
        <x:f>IF(OR(C52="",H52=""),"",H52-TODAY())</x:f>
      </x:c>
      <x:c r="Q52" s="49" t="str">
        <x:f>IF(C52="","",IF(F52="Done","DONE",IF(AND(H52&lt;TODAY(),J52&lt;1),"OVERDUE",IF(AND(H52&lt;=TODAY()+7,J52&lt;1),"DUE SOON","ON TRACK"))))</x:f>
      </x:c>
      <x:c r="R52" s="59"/>
    </x:row>
    <x:row r="53" ht="22" customHeight="1">
      <x:c r="A53" s="45"/>
      <x:c r="B53" s="45"/>
      <x:c r="C53" s="59"/>
      <x:c r="D53" s="45"/>
      <x:c r="E53" s="45"/>
      <x:c r="F53" s="45"/>
      <x:c r="G53" s="47"/>
      <x:c r="H53" s="47"/>
      <x:c r="I53" s="49" t="str">
        <x:f>IF(OR(G53="",H53=""),"",MAX(1,H53-G53+1))</x:f>
      </x:c>
      <x:c r="J53" s="51"/>
      <x:c r="K53" s="53"/>
      <x:c r="L53" s="53"/>
      <x:c r="M53" s="56"/>
      <x:c r="N53" s="56"/>
      <x:c r="O53" s="57" t="str">
        <x:f>IF(C53="","",M53-N53)</x:f>
      </x:c>
      <x:c r="P53" s="49" t="str">
        <x:f>IF(OR(C53="",H53=""),"",H53-TODAY())</x:f>
      </x:c>
      <x:c r="Q53" s="49" t="str">
        <x:f>IF(C53="","",IF(F53="Done","DONE",IF(AND(H53&lt;TODAY(),J53&lt;1),"OVERDUE",IF(AND(H53&lt;=TODAY()+7,J53&lt;1),"DUE SOON","ON TRACK"))))</x:f>
      </x:c>
      <x:c r="R53" s="59"/>
    </x:row>
    <x:row r="54" ht="22" customHeight="1">
      <x:c r="A54" s="45"/>
      <x:c r="B54" s="45"/>
      <x:c r="C54" s="59"/>
      <x:c r="D54" s="45"/>
      <x:c r="E54" s="45"/>
      <x:c r="F54" s="45"/>
      <x:c r="G54" s="47"/>
      <x:c r="H54" s="47"/>
      <x:c r="I54" s="49" t="str">
        <x:f>IF(OR(G54="",H54=""),"",MAX(1,H54-G54+1))</x:f>
      </x:c>
      <x:c r="J54" s="51"/>
      <x:c r="K54" s="53"/>
      <x:c r="L54" s="53"/>
      <x:c r="M54" s="56"/>
      <x:c r="N54" s="56"/>
      <x:c r="O54" s="57" t="str">
        <x:f>IF(C54="","",M54-N54)</x:f>
      </x:c>
      <x:c r="P54" s="49" t="str">
        <x:f>IF(OR(C54="",H54=""),"",H54-TODAY())</x:f>
      </x:c>
      <x:c r="Q54" s="49" t="str">
        <x:f>IF(C54="","",IF(F54="Done","DONE",IF(AND(H54&lt;TODAY(),J54&lt;1),"OVERDUE",IF(AND(H54&lt;=TODAY()+7,J54&lt;1),"DUE SOON","ON TRACK"))))</x:f>
      </x:c>
      <x:c r="R54" s="59"/>
    </x:row>
    <x:row r="55" ht="22" customHeight="1">
      <x:c r="A55" s="45"/>
      <x:c r="B55" s="45"/>
      <x:c r="C55" s="59"/>
      <x:c r="D55" s="45"/>
      <x:c r="E55" s="45"/>
      <x:c r="F55" s="45"/>
      <x:c r="G55" s="47"/>
      <x:c r="H55" s="47"/>
      <x:c r="I55" s="49" t="str">
        <x:f>IF(OR(G55="",H55=""),"",MAX(1,H55-G55+1))</x:f>
      </x:c>
      <x:c r="J55" s="51"/>
      <x:c r="K55" s="53"/>
      <x:c r="L55" s="53"/>
      <x:c r="M55" s="56"/>
      <x:c r="N55" s="56"/>
      <x:c r="O55" s="57" t="str">
        <x:f>IF(C55="","",M55-N55)</x:f>
      </x:c>
      <x:c r="P55" s="49" t="str">
        <x:f>IF(OR(C55="",H55=""),"",H55-TODAY())</x:f>
      </x:c>
      <x:c r="Q55" s="49" t="str">
        <x:f>IF(C55="","",IF(F55="Done","DONE",IF(AND(H55&lt;TODAY(),J55&lt;1),"OVERDUE",IF(AND(H55&lt;=TODAY()+7,J55&lt;1),"DUE SOON","ON TRACK"))))</x:f>
      </x:c>
      <x:c r="R55" s="59"/>
    </x:row>
    <x:row r="56" ht="22" customHeight="1">
      <x:c r="A56" s="45"/>
      <x:c r="B56" s="45"/>
      <x:c r="C56" s="59"/>
      <x:c r="D56" s="45"/>
      <x:c r="E56" s="45"/>
      <x:c r="F56" s="45"/>
      <x:c r="G56" s="47"/>
      <x:c r="H56" s="47"/>
      <x:c r="I56" s="49" t="str">
        <x:f>IF(OR(G56="",H56=""),"",MAX(1,H56-G56+1))</x:f>
      </x:c>
      <x:c r="J56" s="51"/>
      <x:c r="K56" s="53"/>
      <x:c r="L56" s="53"/>
      <x:c r="M56" s="56"/>
      <x:c r="N56" s="56"/>
      <x:c r="O56" s="57" t="str">
        <x:f>IF(C56="","",M56-N56)</x:f>
      </x:c>
      <x:c r="P56" s="49" t="str">
        <x:f>IF(OR(C56="",H56=""),"",H56-TODAY())</x:f>
      </x:c>
      <x:c r="Q56" s="49" t="str">
        <x:f>IF(C56="","",IF(F56="Done","DONE",IF(AND(H56&lt;TODAY(),J56&lt;1),"OVERDUE",IF(AND(H56&lt;=TODAY()+7,J56&lt;1),"DUE SOON","ON TRACK"))))</x:f>
      </x:c>
      <x:c r="R56" s="59"/>
    </x:row>
    <x:row r="57" ht="22" customHeight="1">
      <x:c r="A57" s="45"/>
      <x:c r="B57" s="45"/>
      <x:c r="C57" s="59"/>
      <x:c r="D57" s="45"/>
      <x:c r="E57" s="45"/>
      <x:c r="F57" s="45"/>
      <x:c r="G57" s="47"/>
      <x:c r="H57" s="47"/>
      <x:c r="I57" s="49" t="str">
        <x:f>IF(OR(G57="",H57=""),"",MAX(1,H57-G57+1))</x:f>
      </x:c>
      <x:c r="J57" s="51"/>
      <x:c r="K57" s="53"/>
      <x:c r="L57" s="53"/>
      <x:c r="M57" s="56"/>
      <x:c r="N57" s="56"/>
      <x:c r="O57" s="57" t="str">
        <x:f>IF(C57="","",M57-N57)</x:f>
      </x:c>
      <x:c r="P57" s="49" t="str">
        <x:f>IF(OR(C57="",H57=""),"",H57-TODAY())</x:f>
      </x:c>
      <x:c r="Q57" s="49" t="str">
        <x:f>IF(C57="","",IF(F57="Done","DONE",IF(AND(H57&lt;TODAY(),J57&lt;1),"OVERDUE",IF(AND(H57&lt;=TODAY()+7,J57&lt;1),"DUE SOON","ON TRACK"))))</x:f>
      </x:c>
      <x:c r="R57" s="59"/>
    </x:row>
    <x:row r="58" ht="22" customHeight="1">
      <x:c r="A58" s="45"/>
      <x:c r="B58" s="45"/>
      <x:c r="C58" s="59"/>
      <x:c r="D58" s="45"/>
      <x:c r="E58" s="45"/>
      <x:c r="F58" s="45"/>
      <x:c r="G58" s="47"/>
      <x:c r="H58" s="47"/>
      <x:c r="I58" s="49" t="str">
        <x:f>IF(OR(G58="",H58=""),"",MAX(1,H58-G58+1))</x:f>
      </x:c>
      <x:c r="J58" s="51"/>
      <x:c r="K58" s="53"/>
      <x:c r="L58" s="53"/>
      <x:c r="M58" s="56"/>
      <x:c r="N58" s="56"/>
      <x:c r="O58" s="57" t="str">
        <x:f>IF(C58="","",M58-N58)</x:f>
      </x:c>
      <x:c r="P58" s="49" t="str">
        <x:f>IF(OR(C58="",H58=""),"",H58-TODAY())</x:f>
      </x:c>
      <x:c r="Q58" s="49" t="str">
        <x:f>IF(C58="","",IF(F58="Done","DONE",IF(AND(H58&lt;TODAY(),J58&lt;1),"OVERDUE",IF(AND(H58&lt;=TODAY()+7,J58&lt;1),"DUE SOON","ON TRACK"))))</x:f>
      </x:c>
      <x:c r="R58" s="59"/>
    </x:row>
    <x:row r="59" ht="22" customHeight="1">
      <x:c r="A59" s="45"/>
      <x:c r="B59" s="45"/>
      <x:c r="C59" s="59"/>
      <x:c r="D59" s="45"/>
      <x:c r="E59" s="45"/>
      <x:c r="F59" s="45"/>
      <x:c r="G59" s="47"/>
      <x:c r="H59" s="47"/>
      <x:c r="I59" s="49" t="str">
        <x:f>IF(OR(G59="",H59=""),"",MAX(1,H59-G59+1))</x:f>
      </x:c>
      <x:c r="J59" s="51"/>
      <x:c r="K59" s="53"/>
      <x:c r="L59" s="53"/>
      <x:c r="M59" s="56"/>
      <x:c r="N59" s="56"/>
      <x:c r="O59" s="57" t="str">
        <x:f>IF(C59="","",M59-N59)</x:f>
      </x:c>
      <x:c r="P59" s="49" t="str">
        <x:f>IF(OR(C59="",H59=""),"",H59-TODAY())</x:f>
      </x:c>
      <x:c r="Q59" s="49" t="str">
        <x:f>IF(C59="","",IF(F59="Done","DONE",IF(AND(H59&lt;TODAY(),J59&lt;1),"OVERDUE",IF(AND(H59&lt;=TODAY()+7,J59&lt;1),"DUE SOON","ON TRACK"))))</x:f>
      </x:c>
      <x:c r="R59" s="59"/>
    </x:row>
    <x:row r="60" ht="22" customHeight="1">
      <x:c r="A60" s="45"/>
      <x:c r="B60" s="45"/>
      <x:c r="C60" s="59"/>
      <x:c r="D60" s="45"/>
      <x:c r="E60" s="45"/>
      <x:c r="F60" s="45"/>
      <x:c r="G60" s="47"/>
      <x:c r="H60" s="47"/>
      <x:c r="I60" s="49" t="str">
        <x:f>IF(OR(G60="",H60=""),"",MAX(1,H60-G60+1))</x:f>
      </x:c>
      <x:c r="J60" s="51"/>
      <x:c r="K60" s="53"/>
      <x:c r="L60" s="53"/>
      <x:c r="M60" s="56"/>
      <x:c r="N60" s="56"/>
      <x:c r="O60" s="57" t="str">
        <x:f>IF(C60="","",M60-N60)</x:f>
      </x:c>
      <x:c r="P60" s="49" t="str">
        <x:f>IF(OR(C60="",H60=""),"",H60-TODAY())</x:f>
      </x:c>
      <x:c r="Q60" s="49" t="str">
        <x:f>IF(C60="","",IF(F60="Done","DONE",IF(AND(H60&lt;TODAY(),J60&lt;1),"OVERDUE",IF(AND(H60&lt;=TODAY()+7,J60&lt;1),"DUE SOON","ON TRACK"))))</x:f>
      </x:c>
      <x:c r="R60" s="59"/>
    </x:row>
    <x:row r="61" ht="22" customHeight="1">
      <x:c r="A61" s="45"/>
      <x:c r="B61" s="45"/>
      <x:c r="C61" s="59"/>
      <x:c r="D61" s="45"/>
      <x:c r="E61" s="45"/>
      <x:c r="F61" s="45"/>
      <x:c r="G61" s="47"/>
      <x:c r="H61" s="47"/>
      <x:c r="I61" s="49" t="str">
        <x:f>IF(OR(G61="",H61=""),"",MAX(1,H61-G61+1))</x:f>
      </x:c>
      <x:c r="J61" s="51"/>
      <x:c r="K61" s="53"/>
      <x:c r="L61" s="53"/>
      <x:c r="M61" s="56"/>
      <x:c r="N61" s="56"/>
      <x:c r="O61" s="57" t="str">
        <x:f>IF(C61="","",M61-N61)</x:f>
      </x:c>
      <x:c r="P61" s="49" t="str">
        <x:f>IF(OR(C61="",H61=""),"",H61-TODAY())</x:f>
      </x:c>
      <x:c r="Q61" s="49" t="str">
        <x:f>IF(C61="","",IF(F61="Done","DONE",IF(AND(H61&lt;TODAY(),J61&lt;1),"OVERDUE",IF(AND(H61&lt;=TODAY()+7,J61&lt;1),"DUE SOON","ON TRACK"))))</x:f>
      </x:c>
      <x:c r="R61" s="59"/>
    </x:row>
    <x:row r="62" ht="22" customHeight="1">
      <x:c r="A62" s="45"/>
      <x:c r="B62" s="45"/>
      <x:c r="C62" s="59"/>
      <x:c r="D62" s="45"/>
      <x:c r="E62" s="45"/>
      <x:c r="F62" s="45"/>
      <x:c r="G62" s="47"/>
      <x:c r="H62" s="47"/>
      <x:c r="I62" s="49" t="str">
        <x:f>IF(OR(G62="",H62=""),"",MAX(1,H62-G62+1))</x:f>
      </x:c>
      <x:c r="J62" s="51"/>
      <x:c r="K62" s="53"/>
      <x:c r="L62" s="53"/>
      <x:c r="M62" s="56"/>
      <x:c r="N62" s="56"/>
      <x:c r="O62" s="57" t="str">
        <x:f>IF(C62="","",M62-N62)</x:f>
      </x:c>
      <x:c r="P62" s="49" t="str">
        <x:f>IF(OR(C62="",H62=""),"",H62-TODAY())</x:f>
      </x:c>
      <x:c r="Q62" s="49" t="str">
        <x:f>IF(C62="","",IF(F62="Done","DONE",IF(AND(H62&lt;TODAY(),J62&lt;1),"OVERDUE",IF(AND(H62&lt;=TODAY()+7,J62&lt;1),"DUE SOON","ON TRACK"))))</x:f>
      </x:c>
      <x:c r="R62" s="59"/>
    </x:row>
    <x:row r="63" ht="22" customHeight="1">
      <x:c r="A63" s="45"/>
      <x:c r="B63" s="45"/>
      <x:c r="C63" s="59"/>
      <x:c r="D63" s="45"/>
      <x:c r="E63" s="45"/>
      <x:c r="F63" s="45"/>
      <x:c r="G63" s="47"/>
      <x:c r="H63" s="47"/>
      <x:c r="I63" s="49" t="str">
        <x:f>IF(OR(G63="",H63=""),"",MAX(1,H63-G63+1))</x:f>
      </x:c>
      <x:c r="J63" s="51"/>
      <x:c r="K63" s="53"/>
      <x:c r="L63" s="53"/>
      <x:c r="M63" s="56"/>
      <x:c r="N63" s="56"/>
      <x:c r="O63" s="57" t="str">
        <x:f>IF(C63="","",M63-N63)</x:f>
      </x:c>
      <x:c r="P63" s="49" t="str">
        <x:f>IF(OR(C63="",H63=""),"",H63-TODAY())</x:f>
      </x:c>
      <x:c r="Q63" s="49" t="str">
        <x:f>IF(C63="","",IF(F63="Done","DONE",IF(AND(H63&lt;TODAY(),J63&lt;1),"OVERDUE",IF(AND(H63&lt;=TODAY()+7,J63&lt;1),"DUE SOON","ON TRACK"))))</x:f>
      </x:c>
      <x:c r="R63" s="59"/>
    </x:row>
    <x:row r="64" ht="22" customHeight="1">
      <x:c r="A64" s="45"/>
      <x:c r="B64" s="45"/>
      <x:c r="C64" s="59"/>
      <x:c r="D64" s="45"/>
      <x:c r="E64" s="45"/>
      <x:c r="F64" s="45"/>
      <x:c r="G64" s="47"/>
      <x:c r="H64" s="47"/>
      <x:c r="I64" s="49" t="str">
        <x:f>IF(OR(G64="",H64=""),"",MAX(1,H64-G64+1))</x:f>
      </x:c>
      <x:c r="J64" s="51"/>
      <x:c r="K64" s="53"/>
      <x:c r="L64" s="53"/>
      <x:c r="M64" s="56"/>
      <x:c r="N64" s="56"/>
      <x:c r="O64" s="57" t="str">
        <x:f>IF(C64="","",M64-N64)</x:f>
      </x:c>
      <x:c r="P64" s="49" t="str">
        <x:f>IF(OR(C64="",H64=""),"",H64-TODAY())</x:f>
      </x:c>
      <x:c r="Q64" s="49" t="str">
        <x:f>IF(C64="","",IF(F64="Done","DONE",IF(AND(H64&lt;TODAY(),J64&lt;1),"OVERDUE",IF(AND(H64&lt;=TODAY()+7,J64&lt;1),"DUE SOON","ON TRACK"))))</x:f>
      </x:c>
      <x:c r="R64" s="59"/>
    </x:row>
    <x:row r="65" ht="22" customHeight="1">
      <x:c r="A65" s="45"/>
      <x:c r="B65" s="45"/>
      <x:c r="C65" s="59"/>
      <x:c r="D65" s="45"/>
      <x:c r="E65" s="45"/>
      <x:c r="F65" s="45"/>
      <x:c r="G65" s="47"/>
      <x:c r="H65" s="47"/>
      <x:c r="I65" s="49" t="str">
        <x:f>IF(OR(G65="",H65=""),"",MAX(1,H65-G65+1))</x:f>
      </x:c>
      <x:c r="J65" s="51"/>
      <x:c r="K65" s="53"/>
      <x:c r="L65" s="53"/>
      <x:c r="M65" s="56"/>
      <x:c r="N65" s="56"/>
      <x:c r="O65" s="57" t="str">
        <x:f>IF(C65="","",M65-N65)</x:f>
      </x:c>
      <x:c r="P65" s="49" t="str">
        <x:f>IF(OR(C65="",H65=""),"",H65-TODAY())</x:f>
      </x:c>
      <x:c r="Q65" s="49" t="str">
        <x:f>IF(C65="","",IF(F65="Done","DONE",IF(AND(H65&lt;TODAY(),J65&lt;1),"OVERDUE",IF(AND(H65&lt;=TODAY()+7,J65&lt;1),"DUE SOON","ON TRACK"))))</x:f>
      </x:c>
      <x:c r="R65" s="59"/>
    </x:row>
    <x:row r="66" ht="22" customHeight="1">
      <x:c r="A66" s="45"/>
      <x:c r="B66" s="45"/>
      <x:c r="C66" s="59"/>
      <x:c r="D66" s="45"/>
      <x:c r="E66" s="45"/>
      <x:c r="F66" s="45"/>
      <x:c r="G66" s="47"/>
      <x:c r="H66" s="47"/>
      <x:c r="I66" s="49" t="str">
        <x:f>IF(OR(G66="",H66=""),"",MAX(1,H66-G66+1))</x:f>
      </x:c>
      <x:c r="J66" s="51"/>
      <x:c r="K66" s="53"/>
      <x:c r="L66" s="53"/>
      <x:c r="M66" s="56"/>
      <x:c r="N66" s="56"/>
      <x:c r="O66" s="57" t="str">
        <x:f>IF(C66="","",M66-N66)</x:f>
      </x:c>
      <x:c r="P66" s="49" t="str">
        <x:f>IF(OR(C66="",H66=""),"",H66-TODAY())</x:f>
      </x:c>
      <x:c r="Q66" s="49" t="str">
        <x:f>IF(C66="","",IF(F66="Done","DONE",IF(AND(H66&lt;TODAY(),J66&lt;1),"OVERDUE",IF(AND(H66&lt;=TODAY()+7,J66&lt;1),"DUE SOON","ON TRACK"))))</x:f>
      </x:c>
      <x:c r="R66" s="59"/>
    </x:row>
    <x:row r="67" ht="22" customHeight="1">
      <x:c r="A67" s="45"/>
      <x:c r="B67" s="45"/>
      <x:c r="C67" s="59"/>
      <x:c r="D67" s="45"/>
      <x:c r="E67" s="45"/>
      <x:c r="F67" s="45"/>
      <x:c r="G67" s="47"/>
      <x:c r="H67" s="47"/>
      <x:c r="I67" s="49" t="str">
        <x:f>IF(OR(G67="",H67=""),"",MAX(1,H67-G67+1))</x:f>
      </x:c>
      <x:c r="J67" s="51"/>
      <x:c r="K67" s="53"/>
      <x:c r="L67" s="53"/>
      <x:c r="M67" s="56"/>
      <x:c r="N67" s="56"/>
      <x:c r="O67" s="57" t="str">
        <x:f>IF(C67="","",M67-N67)</x:f>
      </x:c>
      <x:c r="P67" s="49" t="str">
        <x:f>IF(OR(C67="",H67=""),"",H67-TODAY())</x:f>
      </x:c>
      <x:c r="Q67" s="49" t="str">
        <x:f>IF(C67="","",IF(F67="Done","DONE",IF(AND(H67&lt;TODAY(),J67&lt;1),"OVERDUE",IF(AND(H67&lt;=TODAY()+7,J67&lt;1),"DUE SOON","ON TRACK"))))</x:f>
      </x:c>
      <x:c r="R67" s="59"/>
    </x:row>
    <x:row r="68" ht="22" customHeight="1">
      <x:c r="A68" s="45"/>
      <x:c r="B68" s="45"/>
      <x:c r="C68" s="59"/>
      <x:c r="D68" s="45"/>
      <x:c r="E68" s="45"/>
      <x:c r="F68" s="45"/>
      <x:c r="G68" s="47"/>
      <x:c r="H68" s="47"/>
      <x:c r="I68" s="49" t="str">
        <x:f>IF(OR(G68="",H68=""),"",MAX(1,H68-G68+1))</x:f>
      </x:c>
      <x:c r="J68" s="51"/>
      <x:c r="K68" s="53"/>
      <x:c r="L68" s="53"/>
      <x:c r="M68" s="56"/>
      <x:c r="N68" s="56"/>
      <x:c r="O68" s="57" t="str">
        <x:f>IF(C68="","",M68-N68)</x:f>
      </x:c>
      <x:c r="P68" s="49" t="str">
        <x:f>IF(OR(C68="",H68=""),"",H68-TODAY())</x:f>
      </x:c>
      <x:c r="Q68" s="49" t="str">
        <x:f>IF(C68="","",IF(F68="Done","DONE",IF(AND(H68&lt;TODAY(),J68&lt;1),"OVERDUE",IF(AND(H68&lt;=TODAY()+7,J68&lt;1),"DUE SOON","ON TRACK"))))</x:f>
      </x:c>
      <x:c r="R68" s="59"/>
    </x:row>
    <x:row r="69" ht="22" customHeight="1">
      <x:c r="A69" s="45"/>
      <x:c r="B69" s="45"/>
      <x:c r="C69" s="59"/>
      <x:c r="D69" s="45"/>
      <x:c r="E69" s="45"/>
      <x:c r="F69" s="45"/>
      <x:c r="G69" s="47"/>
      <x:c r="H69" s="47"/>
      <x:c r="I69" s="49" t="str">
        <x:f>IF(OR(G69="",H69=""),"",MAX(1,H69-G69+1))</x:f>
      </x:c>
      <x:c r="J69" s="51"/>
      <x:c r="K69" s="53"/>
      <x:c r="L69" s="53"/>
      <x:c r="M69" s="56"/>
      <x:c r="N69" s="56"/>
      <x:c r="O69" s="57" t="str">
        <x:f>IF(C69="","",M69-N69)</x:f>
      </x:c>
      <x:c r="P69" s="49" t="str">
        <x:f>IF(OR(C69="",H69=""),"",H69-TODAY())</x:f>
      </x:c>
      <x:c r="Q69" s="49" t="str">
        <x:f>IF(C69="","",IF(F69="Done","DONE",IF(AND(H69&lt;TODAY(),J69&lt;1),"OVERDUE",IF(AND(H69&lt;=TODAY()+7,J69&lt;1),"DUE SOON","ON TRACK"))))</x:f>
      </x:c>
      <x:c r="R69" s="59"/>
    </x:row>
    <x:row r="70" ht="22" customHeight="1">
      <x:c r="A70" s="45"/>
      <x:c r="B70" s="45"/>
      <x:c r="C70" s="59"/>
      <x:c r="D70" s="45"/>
      <x:c r="E70" s="45"/>
      <x:c r="F70" s="45"/>
      <x:c r="G70" s="47"/>
      <x:c r="H70" s="47"/>
      <x:c r="I70" s="49" t="str">
        <x:f>IF(OR(G70="",H70=""),"",MAX(1,H70-G70+1))</x:f>
      </x:c>
      <x:c r="J70" s="51"/>
      <x:c r="K70" s="53"/>
      <x:c r="L70" s="53"/>
      <x:c r="M70" s="56"/>
      <x:c r="N70" s="56"/>
      <x:c r="O70" s="57" t="str">
        <x:f>IF(C70="","",M70-N70)</x:f>
      </x:c>
      <x:c r="P70" s="49" t="str">
        <x:f>IF(OR(C70="",H70=""),"",H70-TODAY())</x:f>
      </x:c>
      <x:c r="Q70" s="49" t="str">
        <x:f>IF(C70="","",IF(F70="Done","DONE",IF(AND(H70&lt;TODAY(),J70&lt;1),"OVERDUE",IF(AND(H70&lt;=TODAY()+7,J70&lt;1),"DUE SOON","ON TRACK"))))</x:f>
      </x:c>
      <x:c r="R70" s="59"/>
    </x:row>
    <x:row r="71" ht="22" customHeight="1">
      <x:c r="A71" s="45"/>
      <x:c r="B71" s="45"/>
      <x:c r="C71" s="59"/>
      <x:c r="D71" s="45"/>
      <x:c r="E71" s="45"/>
      <x:c r="F71" s="45"/>
      <x:c r="G71" s="47"/>
      <x:c r="H71" s="47"/>
      <x:c r="I71" s="49" t="str">
        <x:f>IF(OR(G71="",H71=""),"",MAX(1,H71-G71+1))</x:f>
      </x:c>
      <x:c r="J71" s="51"/>
      <x:c r="K71" s="53"/>
      <x:c r="L71" s="53"/>
      <x:c r="M71" s="56"/>
      <x:c r="N71" s="56"/>
      <x:c r="O71" s="57" t="str">
        <x:f>IF(C71="","",M71-N71)</x:f>
      </x:c>
      <x:c r="P71" s="49" t="str">
        <x:f>IF(OR(C71="",H71=""),"",H71-TODAY())</x:f>
      </x:c>
      <x:c r="Q71" s="49" t="str">
        <x:f>IF(C71="","",IF(F71="Done","DONE",IF(AND(H71&lt;TODAY(),J71&lt;1),"OVERDUE",IF(AND(H71&lt;=TODAY()+7,J71&lt;1),"DUE SOON","ON TRACK"))))</x:f>
      </x:c>
      <x:c r="R71" s="59"/>
    </x:row>
    <x:row r="72" ht="22" customHeight="1">
      <x:c r="A72" s="45"/>
      <x:c r="B72" s="45"/>
      <x:c r="C72" s="59"/>
      <x:c r="D72" s="45"/>
      <x:c r="E72" s="45"/>
      <x:c r="F72" s="45"/>
      <x:c r="G72" s="47"/>
      <x:c r="H72" s="47"/>
      <x:c r="I72" s="49" t="str">
        <x:f>IF(OR(G72="",H72=""),"",MAX(1,H72-G72+1))</x:f>
      </x:c>
      <x:c r="J72" s="51"/>
      <x:c r="K72" s="53"/>
      <x:c r="L72" s="53"/>
      <x:c r="M72" s="56"/>
      <x:c r="N72" s="56"/>
      <x:c r="O72" s="57" t="str">
        <x:f>IF(C72="","",M72-N72)</x:f>
      </x:c>
      <x:c r="P72" s="49" t="str">
        <x:f>IF(OR(C72="",H72=""),"",H72-TODAY())</x:f>
      </x:c>
      <x:c r="Q72" s="49" t="str">
        <x:f>IF(C72="","",IF(F72="Done","DONE",IF(AND(H72&lt;TODAY(),J72&lt;1),"OVERDUE",IF(AND(H72&lt;=TODAY()+7,J72&lt;1),"DUE SOON","ON TRACK"))))</x:f>
      </x:c>
      <x:c r="R72" s="59"/>
    </x:row>
    <x:row r="73" ht="22" customHeight="1">
      <x:c r="A73" s="45"/>
      <x:c r="B73" s="45"/>
      <x:c r="C73" s="59"/>
      <x:c r="D73" s="45"/>
      <x:c r="E73" s="45"/>
      <x:c r="F73" s="45"/>
      <x:c r="G73" s="47"/>
      <x:c r="H73" s="47"/>
      <x:c r="I73" s="49" t="str">
        <x:f>IF(OR(G73="",H73=""),"",MAX(1,H73-G73+1))</x:f>
      </x:c>
      <x:c r="J73" s="51"/>
      <x:c r="K73" s="53"/>
      <x:c r="L73" s="53"/>
      <x:c r="M73" s="56"/>
      <x:c r="N73" s="56"/>
      <x:c r="O73" s="57" t="str">
        <x:f>IF(C73="","",M73-N73)</x:f>
      </x:c>
      <x:c r="P73" s="49" t="str">
        <x:f>IF(OR(C73="",H73=""),"",H73-TODAY())</x:f>
      </x:c>
      <x:c r="Q73" s="49" t="str">
        <x:f>IF(C73="","",IF(F73="Done","DONE",IF(AND(H73&lt;TODAY(),J73&lt;1),"OVERDUE",IF(AND(H73&lt;=TODAY()+7,J73&lt;1),"DUE SOON","ON TRACK"))))</x:f>
      </x:c>
      <x:c r="R73" s="59"/>
    </x:row>
    <x:row r="74" ht="22" customHeight="1">
      <x:c r="A74" s="45"/>
      <x:c r="B74" s="45"/>
      <x:c r="C74" s="59"/>
      <x:c r="D74" s="45"/>
      <x:c r="E74" s="45"/>
      <x:c r="F74" s="45"/>
      <x:c r="G74" s="47"/>
      <x:c r="H74" s="47"/>
      <x:c r="I74" s="49" t="str">
        <x:f>IF(OR(G74="",H74=""),"",MAX(1,H74-G74+1))</x:f>
      </x:c>
      <x:c r="J74" s="51"/>
      <x:c r="K74" s="53"/>
      <x:c r="L74" s="53"/>
      <x:c r="M74" s="56"/>
      <x:c r="N74" s="56"/>
      <x:c r="O74" s="57" t="str">
        <x:f>IF(C74="","",M74-N74)</x:f>
      </x:c>
      <x:c r="P74" s="49" t="str">
        <x:f>IF(OR(C74="",H74=""),"",H74-TODAY())</x:f>
      </x:c>
      <x:c r="Q74" s="49" t="str">
        <x:f>IF(C74="","",IF(F74="Done","DONE",IF(AND(H74&lt;TODAY(),J74&lt;1),"OVERDUE",IF(AND(H74&lt;=TODAY()+7,J74&lt;1),"DUE SOON","ON TRACK"))))</x:f>
      </x:c>
      <x:c r="R74" s="59"/>
    </x:row>
    <x:row r="75" ht="22" customHeight="1">
      <x:c r="A75" s="45"/>
      <x:c r="B75" s="45"/>
      <x:c r="C75" s="59"/>
      <x:c r="D75" s="45"/>
      <x:c r="E75" s="45"/>
      <x:c r="F75" s="45"/>
      <x:c r="G75" s="47"/>
      <x:c r="H75" s="47"/>
      <x:c r="I75" s="49" t="str">
        <x:f>IF(OR(G75="",H75=""),"",MAX(1,H75-G75+1))</x:f>
      </x:c>
      <x:c r="J75" s="51"/>
      <x:c r="K75" s="53"/>
      <x:c r="L75" s="53"/>
      <x:c r="M75" s="56"/>
      <x:c r="N75" s="56"/>
      <x:c r="O75" s="57" t="str">
        <x:f>IF(C75="","",M75-N75)</x:f>
      </x:c>
      <x:c r="P75" s="49" t="str">
        <x:f>IF(OR(C75="",H75=""),"",H75-TODAY())</x:f>
      </x:c>
      <x:c r="Q75" s="49" t="str">
        <x:f>IF(C75="","",IF(F75="Done","DONE",IF(AND(H75&lt;TODAY(),J75&lt;1),"OVERDUE",IF(AND(H75&lt;=TODAY()+7,J75&lt;1),"DUE SOON","ON TRACK"))))</x:f>
      </x:c>
      <x:c r="R75" s="59"/>
    </x:row>
    <x:row r="76" ht="22" customHeight="1">
      <x:c r="A76" s="45"/>
      <x:c r="B76" s="45"/>
      <x:c r="C76" s="59"/>
      <x:c r="D76" s="45"/>
      <x:c r="E76" s="45"/>
      <x:c r="F76" s="45"/>
      <x:c r="G76" s="47"/>
      <x:c r="H76" s="47"/>
      <x:c r="I76" s="49" t="str">
        <x:f>IF(OR(G76="",H76=""),"",MAX(1,H76-G76+1))</x:f>
      </x:c>
      <x:c r="J76" s="51"/>
      <x:c r="K76" s="53"/>
      <x:c r="L76" s="53"/>
      <x:c r="M76" s="56"/>
      <x:c r="N76" s="56"/>
      <x:c r="O76" s="57" t="str">
        <x:f>IF(C76="","",M76-N76)</x:f>
      </x:c>
      <x:c r="P76" s="49" t="str">
        <x:f>IF(OR(C76="",H76=""),"",H76-TODAY())</x:f>
      </x:c>
      <x:c r="Q76" s="49" t="str">
        <x:f>IF(C76="","",IF(F76="Done","DONE",IF(AND(H76&lt;TODAY(),J76&lt;1),"OVERDUE",IF(AND(H76&lt;=TODAY()+7,J76&lt;1),"DUE SOON","ON TRACK"))))</x:f>
      </x:c>
      <x:c r="R76" s="59"/>
    </x:row>
    <x:row r="77" ht="22" customHeight="1">
      <x:c r="A77" s="45"/>
      <x:c r="B77" s="45"/>
      <x:c r="C77" s="59"/>
      <x:c r="D77" s="45"/>
      <x:c r="E77" s="45"/>
      <x:c r="F77" s="45"/>
      <x:c r="G77" s="47"/>
      <x:c r="H77" s="47"/>
      <x:c r="I77" s="49" t="str">
        <x:f>IF(OR(G77="",H77=""),"",MAX(1,H77-G77+1))</x:f>
      </x:c>
      <x:c r="J77" s="51"/>
      <x:c r="K77" s="53"/>
      <x:c r="L77" s="53"/>
      <x:c r="M77" s="56"/>
      <x:c r="N77" s="56"/>
      <x:c r="O77" s="57" t="str">
        <x:f>IF(C77="","",M77-N77)</x:f>
      </x:c>
      <x:c r="P77" s="49" t="str">
        <x:f>IF(OR(C77="",H77=""),"",H77-TODAY())</x:f>
      </x:c>
      <x:c r="Q77" s="49" t="str">
        <x:f>IF(C77="","",IF(F77="Done","DONE",IF(AND(H77&lt;TODAY(),J77&lt;1),"OVERDUE",IF(AND(H77&lt;=TODAY()+7,J77&lt;1),"DUE SOON","ON TRACK"))))</x:f>
      </x:c>
      <x:c r="R77" s="59"/>
    </x:row>
    <x:row r="78" ht="22" customHeight="1">
      <x:c r="A78" s="45"/>
      <x:c r="B78" s="45"/>
      <x:c r="C78" s="59"/>
      <x:c r="D78" s="45"/>
      <x:c r="E78" s="45"/>
      <x:c r="F78" s="45"/>
      <x:c r="G78" s="47"/>
      <x:c r="H78" s="47"/>
      <x:c r="I78" s="49" t="str">
        <x:f>IF(OR(G78="",H78=""),"",MAX(1,H78-G78+1))</x:f>
      </x:c>
      <x:c r="J78" s="51"/>
      <x:c r="K78" s="53"/>
      <x:c r="L78" s="53"/>
      <x:c r="M78" s="56"/>
      <x:c r="N78" s="56"/>
      <x:c r="O78" s="57" t="str">
        <x:f>IF(C78="","",M78-N78)</x:f>
      </x:c>
      <x:c r="P78" s="49" t="str">
        <x:f>IF(OR(C78="",H78=""),"",H78-TODAY())</x:f>
      </x:c>
      <x:c r="Q78" s="49" t="str">
        <x:f>IF(C78="","",IF(F78="Done","DONE",IF(AND(H78&lt;TODAY(),J78&lt;1),"OVERDUE",IF(AND(H78&lt;=TODAY()+7,J78&lt;1),"DUE SOON","ON TRACK"))))</x:f>
      </x:c>
      <x:c r="R78" s="59"/>
    </x:row>
    <x:row r="79" ht="22" customHeight="1">
      <x:c r="A79" s="45"/>
      <x:c r="B79" s="45"/>
      <x:c r="C79" s="59"/>
      <x:c r="D79" s="45"/>
      <x:c r="E79" s="45"/>
      <x:c r="F79" s="45"/>
      <x:c r="G79" s="47"/>
      <x:c r="H79" s="47"/>
      <x:c r="I79" s="49" t="str">
        <x:f>IF(OR(G79="",H79=""),"",MAX(1,H79-G79+1))</x:f>
      </x:c>
      <x:c r="J79" s="51"/>
      <x:c r="K79" s="53"/>
      <x:c r="L79" s="53"/>
      <x:c r="M79" s="56"/>
      <x:c r="N79" s="56"/>
      <x:c r="O79" s="57" t="str">
        <x:f>IF(C79="","",M79-N79)</x:f>
      </x:c>
      <x:c r="P79" s="49" t="str">
        <x:f>IF(OR(C79="",H79=""),"",H79-TODAY())</x:f>
      </x:c>
      <x:c r="Q79" s="49" t="str">
        <x:f>IF(C79="","",IF(F79="Done","DONE",IF(AND(H79&lt;TODAY(),J79&lt;1),"OVERDUE",IF(AND(H79&lt;=TODAY()+7,J79&lt;1),"DUE SOON","ON TRACK"))))</x:f>
      </x:c>
      <x:c r="R79" s="59"/>
    </x:row>
    <x:row r="80" ht="22" customHeight="1">
      <x:c r="A80" s="45"/>
      <x:c r="B80" s="45"/>
      <x:c r="C80" s="59"/>
      <x:c r="D80" s="45"/>
      <x:c r="E80" s="45"/>
      <x:c r="F80" s="45"/>
      <x:c r="G80" s="47"/>
      <x:c r="H80" s="47"/>
      <x:c r="I80" s="49" t="str">
        <x:f>IF(OR(G80="",H80=""),"",MAX(1,H80-G80+1))</x:f>
      </x:c>
      <x:c r="J80" s="51"/>
      <x:c r="K80" s="53"/>
      <x:c r="L80" s="53"/>
      <x:c r="M80" s="56"/>
      <x:c r="N80" s="56"/>
      <x:c r="O80" s="57" t="str">
        <x:f>IF(C80="","",M80-N80)</x:f>
      </x:c>
      <x:c r="P80" s="49" t="str">
        <x:f>IF(OR(C80="",H80=""),"",H80-TODAY())</x:f>
      </x:c>
      <x:c r="Q80" s="49" t="str">
        <x:f>IF(C80="","",IF(F80="Done","DONE",IF(AND(H80&lt;TODAY(),J80&lt;1),"OVERDUE",IF(AND(H80&lt;=TODAY()+7,J80&lt;1),"DUE SOON","ON TRACK"))))</x:f>
      </x:c>
      <x:c r="R80" s="59"/>
    </x:row>
    <x:row r="81" ht="22" customHeight="1">
      <x:c r="A81" s="45"/>
      <x:c r="B81" s="45"/>
      <x:c r="C81" s="59"/>
      <x:c r="D81" s="45"/>
      <x:c r="E81" s="45"/>
      <x:c r="F81" s="45"/>
      <x:c r="G81" s="47"/>
      <x:c r="H81" s="47"/>
      <x:c r="I81" s="49" t="str">
        <x:f>IF(OR(G81="",H81=""),"",MAX(1,H81-G81+1))</x:f>
      </x:c>
      <x:c r="J81" s="51"/>
      <x:c r="K81" s="53"/>
      <x:c r="L81" s="53"/>
      <x:c r="M81" s="56"/>
      <x:c r="N81" s="56"/>
      <x:c r="O81" s="57" t="str">
        <x:f>IF(C81="","",M81-N81)</x:f>
      </x:c>
      <x:c r="P81" s="49" t="str">
        <x:f>IF(OR(C81="",H81=""),"",H81-TODAY())</x:f>
      </x:c>
      <x:c r="Q81" s="49" t="str">
        <x:f>IF(C81="","",IF(F81="Done","DONE",IF(AND(H81&lt;TODAY(),J81&lt;1),"OVERDUE",IF(AND(H81&lt;=TODAY()+7,J81&lt;1),"DUE SOON","ON TRACK"))))</x:f>
      </x:c>
      <x:c r="R81" s="59"/>
    </x:row>
    <x:row r="82" ht="22" customHeight="1">
      <x:c r="A82" s="45"/>
      <x:c r="B82" s="45"/>
      <x:c r="C82" s="59"/>
      <x:c r="D82" s="45"/>
      <x:c r="E82" s="45"/>
      <x:c r="F82" s="45"/>
      <x:c r="G82" s="47"/>
      <x:c r="H82" s="47"/>
      <x:c r="I82" s="49" t="str">
        <x:f>IF(OR(G82="",H82=""),"",MAX(1,H82-G82+1))</x:f>
      </x:c>
      <x:c r="J82" s="51"/>
      <x:c r="K82" s="53"/>
      <x:c r="L82" s="53"/>
      <x:c r="M82" s="56"/>
      <x:c r="N82" s="56"/>
      <x:c r="O82" s="57" t="str">
        <x:f>IF(C82="","",M82-N82)</x:f>
      </x:c>
      <x:c r="P82" s="49" t="str">
        <x:f>IF(OR(C82="",H82=""),"",H82-TODAY())</x:f>
      </x:c>
      <x:c r="Q82" s="49" t="str">
        <x:f>IF(C82="","",IF(F82="Done","DONE",IF(AND(H82&lt;TODAY(),J82&lt;1),"OVERDUE",IF(AND(H82&lt;=TODAY()+7,J82&lt;1),"DUE SOON","ON TRACK"))))</x:f>
      </x:c>
      <x:c r="R82" s="59"/>
    </x:row>
    <x:row r="83" ht="22" customHeight="1">
      <x:c r="A83" s="45"/>
      <x:c r="B83" s="45"/>
      <x:c r="C83" s="59"/>
      <x:c r="D83" s="45"/>
      <x:c r="E83" s="45"/>
      <x:c r="F83" s="45"/>
      <x:c r="G83" s="47"/>
      <x:c r="H83" s="47"/>
      <x:c r="I83" s="49" t="str">
        <x:f>IF(OR(G83="",H83=""),"",MAX(1,H83-G83+1))</x:f>
      </x:c>
      <x:c r="J83" s="51"/>
      <x:c r="K83" s="53"/>
      <x:c r="L83" s="53"/>
      <x:c r="M83" s="56"/>
      <x:c r="N83" s="56"/>
      <x:c r="O83" s="57" t="str">
        <x:f>IF(C83="","",M83-N83)</x:f>
      </x:c>
      <x:c r="P83" s="49" t="str">
        <x:f>IF(OR(C83="",H83=""),"",H83-TODAY())</x:f>
      </x:c>
      <x:c r="Q83" s="49" t="str">
        <x:f>IF(C83="","",IF(F83="Done","DONE",IF(AND(H83&lt;TODAY(),J83&lt;1),"OVERDUE",IF(AND(H83&lt;=TODAY()+7,J83&lt;1),"DUE SOON","ON TRACK"))))</x:f>
      </x:c>
      <x:c r="R83" s="59"/>
    </x:row>
    <x:row r="84" ht="22" customHeight="1">
      <x:c r="A84" s="45"/>
      <x:c r="B84" s="45"/>
      <x:c r="C84" s="59"/>
      <x:c r="D84" s="45"/>
      <x:c r="E84" s="45"/>
      <x:c r="F84" s="45"/>
      <x:c r="G84" s="47"/>
      <x:c r="H84" s="47"/>
      <x:c r="I84" s="49" t="str">
        <x:f>IF(OR(G84="",H84=""),"",MAX(1,H84-G84+1))</x:f>
      </x:c>
      <x:c r="J84" s="51"/>
      <x:c r="K84" s="53"/>
      <x:c r="L84" s="53"/>
      <x:c r="M84" s="56"/>
      <x:c r="N84" s="56"/>
      <x:c r="O84" s="57" t="str">
        <x:f>IF(C84="","",M84-N84)</x:f>
      </x:c>
      <x:c r="P84" s="49" t="str">
        <x:f>IF(OR(C84="",H84=""),"",H84-TODAY())</x:f>
      </x:c>
      <x:c r="Q84" s="49" t="str">
        <x:f>IF(C84="","",IF(F84="Done","DONE",IF(AND(H84&lt;TODAY(),J84&lt;1),"OVERDUE",IF(AND(H84&lt;=TODAY()+7,J84&lt;1),"DUE SOON","ON TRACK"))))</x:f>
      </x:c>
      <x:c r="R84" s="59"/>
    </x:row>
    <x:row r="85" ht="22" customHeight="1">
      <x:c r="A85" s="45"/>
      <x:c r="B85" s="45"/>
      <x:c r="C85" s="59"/>
      <x:c r="D85" s="45"/>
      <x:c r="E85" s="45"/>
      <x:c r="F85" s="45"/>
      <x:c r="G85" s="47"/>
      <x:c r="H85" s="47"/>
      <x:c r="I85" s="49" t="str">
        <x:f>IF(OR(G85="",H85=""),"",MAX(1,H85-G85+1))</x:f>
      </x:c>
      <x:c r="J85" s="51"/>
      <x:c r="K85" s="53"/>
      <x:c r="L85" s="53"/>
      <x:c r="M85" s="56"/>
      <x:c r="N85" s="56"/>
      <x:c r="O85" s="57" t="str">
        <x:f>IF(C85="","",M85-N85)</x:f>
      </x:c>
      <x:c r="P85" s="49" t="str">
        <x:f>IF(OR(C85="",H85=""),"",H85-TODAY())</x:f>
      </x:c>
      <x:c r="Q85" s="49" t="str">
        <x:f>IF(C85="","",IF(F85="Done","DONE",IF(AND(H85&lt;TODAY(),J85&lt;1),"OVERDUE",IF(AND(H85&lt;=TODAY()+7,J85&lt;1),"DUE SOON","ON TRACK"))))</x:f>
      </x:c>
      <x:c r="R85" s="59"/>
    </x:row>
    <x:row r="86" ht="22" customHeight="1">
      <x:c r="A86" s="45"/>
      <x:c r="B86" s="45"/>
      <x:c r="C86" s="59"/>
      <x:c r="D86" s="45"/>
      <x:c r="E86" s="45"/>
      <x:c r="F86" s="45"/>
      <x:c r="G86" s="47"/>
      <x:c r="H86" s="47"/>
      <x:c r="I86" s="49" t="str">
        <x:f>IF(OR(G86="",H86=""),"",MAX(1,H86-G86+1))</x:f>
      </x:c>
      <x:c r="J86" s="51"/>
      <x:c r="K86" s="53"/>
      <x:c r="L86" s="53"/>
      <x:c r="M86" s="56"/>
      <x:c r="N86" s="56"/>
      <x:c r="O86" s="57" t="str">
        <x:f>IF(C86="","",M86-N86)</x:f>
      </x:c>
      <x:c r="P86" s="49" t="str">
        <x:f>IF(OR(C86="",H86=""),"",H86-TODAY())</x:f>
      </x:c>
      <x:c r="Q86" s="49" t="str">
        <x:f>IF(C86="","",IF(F86="Done","DONE",IF(AND(H86&lt;TODAY(),J86&lt;1),"OVERDUE",IF(AND(H86&lt;=TODAY()+7,J86&lt;1),"DUE SOON","ON TRACK"))))</x:f>
      </x:c>
      <x:c r="R86" s="59"/>
    </x:row>
    <x:row r="87" ht="22" customHeight="1">
      <x:c r="A87" s="45"/>
      <x:c r="B87" s="45"/>
      <x:c r="C87" s="59"/>
      <x:c r="D87" s="45"/>
      <x:c r="E87" s="45"/>
      <x:c r="F87" s="45"/>
      <x:c r="G87" s="47"/>
      <x:c r="H87" s="47"/>
      <x:c r="I87" s="49" t="str">
        <x:f>IF(OR(G87="",H87=""),"",MAX(1,H87-G87+1))</x:f>
      </x:c>
      <x:c r="J87" s="51"/>
      <x:c r="K87" s="53"/>
      <x:c r="L87" s="53"/>
      <x:c r="M87" s="56"/>
      <x:c r="N87" s="56"/>
      <x:c r="O87" s="57" t="str">
        <x:f>IF(C87="","",M87-N87)</x:f>
      </x:c>
      <x:c r="P87" s="49" t="str">
        <x:f>IF(OR(C87="",H87=""),"",H87-TODAY())</x:f>
      </x:c>
      <x:c r="Q87" s="49" t="str">
        <x:f>IF(C87="","",IF(F87="Done","DONE",IF(AND(H87&lt;TODAY(),J87&lt;1),"OVERDUE",IF(AND(H87&lt;=TODAY()+7,J87&lt;1),"DUE SOON","ON TRACK"))))</x:f>
      </x:c>
      <x:c r="R87" s="59"/>
    </x:row>
    <x:row r="88" ht="22" customHeight="1">
      <x:c r="A88" s="45"/>
      <x:c r="B88" s="45"/>
      <x:c r="C88" s="59"/>
      <x:c r="D88" s="45"/>
      <x:c r="E88" s="45"/>
      <x:c r="F88" s="45"/>
      <x:c r="G88" s="47"/>
      <x:c r="H88" s="47"/>
      <x:c r="I88" s="49" t="str">
        <x:f>IF(OR(G88="",H88=""),"",MAX(1,H88-G88+1))</x:f>
      </x:c>
      <x:c r="J88" s="51"/>
      <x:c r="K88" s="53"/>
      <x:c r="L88" s="53"/>
      <x:c r="M88" s="56"/>
      <x:c r="N88" s="56"/>
      <x:c r="O88" s="57" t="str">
        <x:f>IF(C88="","",M88-N88)</x:f>
      </x:c>
      <x:c r="P88" s="49" t="str">
        <x:f>IF(OR(C88="",H88=""),"",H88-TODAY())</x:f>
      </x:c>
      <x:c r="Q88" s="49" t="str">
        <x:f>IF(C88="","",IF(F88="Done","DONE",IF(AND(H88&lt;TODAY(),J88&lt;1),"OVERDUE",IF(AND(H88&lt;=TODAY()+7,J88&lt;1),"DUE SOON","ON TRACK"))))</x:f>
      </x:c>
      <x:c r="R88" s="59"/>
    </x:row>
    <x:row r="89" ht="22" customHeight="1">
      <x:c r="A89" s="45"/>
      <x:c r="B89" s="45"/>
      <x:c r="C89" s="59"/>
      <x:c r="D89" s="45"/>
      <x:c r="E89" s="45"/>
      <x:c r="F89" s="45"/>
      <x:c r="G89" s="47"/>
      <x:c r="H89" s="47"/>
      <x:c r="I89" s="49" t="str">
        <x:f>IF(OR(G89="",H89=""),"",MAX(1,H89-G89+1))</x:f>
      </x:c>
      <x:c r="J89" s="51"/>
      <x:c r="K89" s="53"/>
      <x:c r="L89" s="53"/>
      <x:c r="M89" s="56"/>
      <x:c r="N89" s="56"/>
      <x:c r="O89" s="57" t="str">
        <x:f>IF(C89="","",M89-N89)</x:f>
      </x:c>
      <x:c r="P89" s="49" t="str">
        <x:f>IF(OR(C89="",H89=""),"",H89-TODAY())</x:f>
      </x:c>
      <x:c r="Q89" s="49" t="str">
        <x:f>IF(C89="","",IF(F89="Done","DONE",IF(AND(H89&lt;TODAY(),J89&lt;1),"OVERDUE",IF(AND(H89&lt;=TODAY()+7,J89&lt;1),"DUE SOON","ON TRACK"))))</x:f>
      </x:c>
      <x:c r="R89" s="59"/>
    </x:row>
    <x:row r="90" ht="22" customHeight="1">
      <x:c r="A90" s="45"/>
      <x:c r="B90" s="45"/>
      <x:c r="C90" s="59"/>
      <x:c r="D90" s="45"/>
      <x:c r="E90" s="45"/>
      <x:c r="F90" s="45"/>
      <x:c r="G90" s="47"/>
      <x:c r="H90" s="47"/>
      <x:c r="I90" s="49" t="str">
        <x:f>IF(OR(G90="",H90=""),"",MAX(1,H90-G90+1))</x:f>
      </x:c>
      <x:c r="J90" s="51"/>
      <x:c r="K90" s="53"/>
      <x:c r="L90" s="53"/>
      <x:c r="M90" s="56"/>
      <x:c r="N90" s="56"/>
      <x:c r="O90" s="57" t="str">
        <x:f>IF(C90="","",M90-N90)</x:f>
      </x:c>
      <x:c r="P90" s="49" t="str">
        <x:f>IF(OR(C90="",H90=""),"",H90-TODAY())</x:f>
      </x:c>
      <x:c r="Q90" s="49" t="str">
        <x:f>IF(C90="","",IF(F90="Done","DONE",IF(AND(H90&lt;TODAY(),J90&lt;1),"OVERDUE",IF(AND(H90&lt;=TODAY()+7,J90&lt;1),"DUE SOON","ON TRACK"))))</x:f>
      </x:c>
      <x:c r="R90" s="59"/>
    </x:row>
    <x:row r="91" ht="22" customHeight="1">
      <x:c r="A91" s="45"/>
      <x:c r="B91" s="45"/>
      <x:c r="C91" s="59"/>
      <x:c r="D91" s="45"/>
      <x:c r="E91" s="45"/>
      <x:c r="F91" s="45"/>
      <x:c r="G91" s="47"/>
      <x:c r="H91" s="47"/>
      <x:c r="I91" s="49" t="str">
        <x:f>IF(OR(G91="",H91=""),"",MAX(1,H91-G91+1))</x:f>
      </x:c>
      <x:c r="J91" s="51"/>
      <x:c r="K91" s="53"/>
      <x:c r="L91" s="53"/>
      <x:c r="M91" s="56"/>
      <x:c r="N91" s="56"/>
      <x:c r="O91" s="57" t="str">
        <x:f>IF(C91="","",M91-N91)</x:f>
      </x:c>
      <x:c r="P91" s="49" t="str">
        <x:f>IF(OR(C91="",H91=""),"",H91-TODAY())</x:f>
      </x:c>
      <x:c r="Q91" s="49" t="str">
        <x:f>IF(C91="","",IF(F91="Done","DONE",IF(AND(H91&lt;TODAY(),J91&lt;1),"OVERDUE",IF(AND(H91&lt;=TODAY()+7,J91&lt;1),"DUE SOON","ON TRACK"))))</x:f>
      </x:c>
      <x:c r="R91" s="59"/>
    </x:row>
    <x:row r="92" ht="22" customHeight="1">
      <x:c r="A92" s="45"/>
      <x:c r="B92" s="45"/>
      <x:c r="C92" s="59"/>
      <x:c r="D92" s="45"/>
      <x:c r="E92" s="45"/>
      <x:c r="F92" s="45"/>
      <x:c r="G92" s="47"/>
      <x:c r="H92" s="47"/>
      <x:c r="I92" s="49" t="str">
        <x:f>IF(OR(G92="",H92=""),"",MAX(1,H92-G92+1))</x:f>
      </x:c>
      <x:c r="J92" s="51"/>
      <x:c r="K92" s="53"/>
      <x:c r="L92" s="53"/>
      <x:c r="M92" s="56"/>
      <x:c r="N92" s="56"/>
      <x:c r="O92" s="57" t="str">
        <x:f>IF(C92="","",M92-N92)</x:f>
      </x:c>
      <x:c r="P92" s="49" t="str">
        <x:f>IF(OR(C92="",H92=""),"",H92-TODAY())</x:f>
      </x:c>
      <x:c r="Q92" s="49" t="str">
        <x:f>IF(C92="","",IF(F92="Done","DONE",IF(AND(H92&lt;TODAY(),J92&lt;1),"OVERDUE",IF(AND(H92&lt;=TODAY()+7,J92&lt;1),"DUE SOON","ON TRACK"))))</x:f>
      </x:c>
      <x:c r="R92" s="59"/>
    </x:row>
    <x:row r="93" ht="22" customHeight="1">
      <x:c r="A93" s="45"/>
      <x:c r="B93" s="45"/>
      <x:c r="C93" s="59"/>
      <x:c r="D93" s="45"/>
      <x:c r="E93" s="45"/>
      <x:c r="F93" s="45"/>
      <x:c r="G93" s="47"/>
      <x:c r="H93" s="47"/>
      <x:c r="I93" s="49" t="str">
        <x:f>IF(OR(G93="",H93=""),"",MAX(1,H93-G93+1))</x:f>
      </x:c>
      <x:c r="J93" s="51"/>
      <x:c r="K93" s="53"/>
      <x:c r="L93" s="53"/>
      <x:c r="M93" s="56"/>
      <x:c r="N93" s="56"/>
      <x:c r="O93" s="57" t="str">
        <x:f>IF(C93="","",M93-N93)</x:f>
      </x:c>
      <x:c r="P93" s="49" t="str">
        <x:f>IF(OR(C93="",H93=""),"",H93-TODAY())</x:f>
      </x:c>
      <x:c r="Q93" s="49" t="str">
        <x:f>IF(C93="","",IF(F93="Done","DONE",IF(AND(H93&lt;TODAY(),J93&lt;1),"OVERDUE",IF(AND(H93&lt;=TODAY()+7,J93&lt;1),"DUE SOON","ON TRACK"))))</x:f>
      </x:c>
      <x:c r="R93" s="59"/>
    </x:row>
    <x:row r="94" ht="22" customHeight="1">
      <x:c r="A94" s="45"/>
      <x:c r="B94" s="45"/>
      <x:c r="C94" s="59"/>
      <x:c r="D94" s="45"/>
      <x:c r="E94" s="45"/>
      <x:c r="F94" s="45"/>
      <x:c r="G94" s="47"/>
      <x:c r="H94" s="47"/>
      <x:c r="I94" s="49" t="str">
        <x:f>IF(OR(G94="",H94=""),"",MAX(1,H94-G94+1))</x:f>
      </x:c>
      <x:c r="J94" s="51"/>
      <x:c r="K94" s="53"/>
      <x:c r="L94" s="53"/>
      <x:c r="M94" s="56"/>
      <x:c r="N94" s="56"/>
      <x:c r="O94" s="57" t="str">
        <x:f>IF(C94="","",M94-N94)</x:f>
      </x:c>
      <x:c r="P94" s="49" t="str">
        <x:f>IF(OR(C94="",H94=""),"",H94-TODAY())</x:f>
      </x:c>
      <x:c r="Q94" s="49" t="str">
        <x:f>IF(C94="","",IF(F94="Done","DONE",IF(AND(H94&lt;TODAY(),J94&lt;1),"OVERDUE",IF(AND(H94&lt;=TODAY()+7,J94&lt;1),"DUE SOON","ON TRACK"))))</x:f>
      </x:c>
      <x:c r="R94" s="59"/>
    </x:row>
    <x:row r="95" ht="22" customHeight="1">
      <x:c r="A95" s="45"/>
      <x:c r="B95" s="45"/>
      <x:c r="C95" s="59"/>
      <x:c r="D95" s="45"/>
      <x:c r="E95" s="45"/>
      <x:c r="F95" s="45"/>
      <x:c r="G95" s="47"/>
      <x:c r="H95" s="47"/>
      <x:c r="I95" s="49" t="str">
        <x:f>IF(OR(G95="",H95=""),"",MAX(1,H95-G95+1))</x:f>
      </x:c>
      <x:c r="J95" s="51"/>
      <x:c r="K95" s="53"/>
      <x:c r="L95" s="53"/>
      <x:c r="M95" s="56"/>
      <x:c r="N95" s="56"/>
      <x:c r="O95" s="57" t="str">
        <x:f>IF(C95="","",M95-N95)</x:f>
      </x:c>
      <x:c r="P95" s="49" t="str">
        <x:f>IF(OR(C95="",H95=""),"",H95-TODAY())</x:f>
      </x:c>
      <x:c r="Q95" s="49" t="str">
        <x:f>IF(C95="","",IF(F95="Done","DONE",IF(AND(H95&lt;TODAY(),J95&lt;1),"OVERDUE",IF(AND(H95&lt;=TODAY()+7,J95&lt;1),"DUE SOON","ON TRACK"))))</x:f>
      </x:c>
      <x:c r="R95" s="59"/>
    </x:row>
    <x:row r="96" ht="22" customHeight="1">
      <x:c r="A96" s="45"/>
      <x:c r="B96" s="45"/>
      <x:c r="C96" s="59"/>
      <x:c r="D96" s="45"/>
      <x:c r="E96" s="45"/>
      <x:c r="F96" s="45"/>
      <x:c r="G96" s="47"/>
      <x:c r="H96" s="47"/>
      <x:c r="I96" s="49" t="str">
        <x:f>IF(OR(G96="",H96=""),"",MAX(1,H96-G96+1))</x:f>
      </x:c>
      <x:c r="J96" s="51"/>
      <x:c r="K96" s="53"/>
      <x:c r="L96" s="53"/>
      <x:c r="M96" s="56"/>
      <x:c r="N96" s="56"/>
      <x:c r="O96" s="57" t="str">
        <x:f>IF(C96="","",M96-N96)</x:f>
      </x:c>
      <x:c r="P96" s="49" t="str">
        <x:f>IF(OR(C96="",H96=""),"",H96-TODAY())</x:f>
      </x:c>
      <x:c r="Q96" s="49" t="str">
        <x:f>IF(C96="","",IF(F96="Done","DONE",IF(AND(H96&lt;TODAY(),J96&lt;1),"OVERDUE",IF(AND(H96&lt;=TODAY()+7,J96&lt;1),"DUE SOON","ON TRACK"))))</x:f>
      </x:c>
      <x:c r="R96" s="59"/>
    </x:row>
    <x:row r="97" ht="22" customHeight="1">
      <x:c r="A97" s="45"/>
      <x:c r="B97" s="45"/>
      <x:c r="C97" s="59"/>
      <x:c r="D97" s="45"/>
      <x:c r="E97" s="45"/>
      <x:c r="F97" s="45"/>
      <x:c r="G97" s="47"/>
      <x:c r="H97" s="47"/>
      <x:c r="I97" s="49" t="str">
        <x:f>IF(OR(G97="",H97=""),"",MAX(1,H97-G97+1))</x:f>
      </x:c>
      <x:c r="J97" s="51"/>
      <x:c r="K97" s="53"/>
      <x:c r="L97" s="53"/>
      <x:c r="M97" s="56"/>
      <x:c r="N97" s="56"/>
      <x:c r="O97" s="57" t="str">
        <x:f>IF(C97="","",M97-N97)</x:f>
      </x:c>
      <x:c r="P97" s="49" t="str">
        <x:f>IF(OR(C97="",H97=""),"",H97-TODAY())</x:f>
      </x:c>
      <x:c r="Q97" s="49" t="str">
        <x:f>IF(C97="","",IF(F97="Done","DONE",IF(AND(H97&lt;TODAY(),J97&lt;1),"OVERDUE",IF(AND(H97&lt;=TODAY()+7,J97&lt;1),"DUE SOON","ON TRACK"))))</x:f>
      </x:c>
      <x:c r="R97" s="59"/>
    </x:row>
    <x:row r="98" ht="22" customHeight="1">
      <x:c r="A98" s="45"/>
      <x:c r="B98" s="45"/>
      <x:c r="C98" s="59"/>
      <x:c r="D98" s="45"/>
      <x:c r="E98" s="45"/>
      <x:c r="F98" s="45"/>
      <x:c r="G98" s="47"/>
      <x:c r="H98" s="47"/>
      <x:c r="I98" s="49" t="str">
        <x:f>IF(OR(G98="",H98=""),"",MAX(1,H98-G98+1))</x:f>
      </x:c>
      <x:c r="J98" s="51"/>
      <x:c r="K98" s="53"/>
      <x:c r="L98" s="53"/>
      <x:c r="M98" s="56"/>
      <x:c r="N98" s="56"/>
      <x:c r="O98" s="57" t="str">
        <x:f>IF(C98="","",M98-N98)</x:f>
      </x:c>
      <x:c r="P98" s="49" t="str">
        <x:f>IF(OR(C98="",H98=""),"",H98-TODAY())</x:f>
      </x:c>
      <x:c r="Q98" s="49" t="str">
        <x:f>IF(C98="","",IF(F98="Done","DONE",IF(AND(H98&lt;TODAY(),J98&lt;1),"OVERDUE",IF(AND(H98&lt;=TODAY()+7,J98&lt;1),"DUE SOON","ON TRACK"))))</x:f>
      </x:c>
      <x:c r="R98" s="59"/>
    </x:row>
    <x:row r="99" ht="22" customHeight="1">
      <x:c r="A99" s="45"/>
      <x:c r="B99" s="45"/>
      <x:c r="C99" s="59"/>
      <x:c r="D99" s="45"/>
      <x:c r="E99" s="45"/>
      <x:c r="F99" s="45"/>
      <x:c r="G99" s="47"/>
      <x:c r="H99" s="47"/>
      <x:c r="I99" s="49" t="str">
        <x:f>IF(OR(G99="",H99=""),"",MAX(1,H99-G99+1))</x:f>
      </x:c>
      <x:c r="J99" s="51"/>
      <x:c r="K99" s="53"/>
      <x:c r="L99" s="53"/>
      <x:c r="M99" s="56"/>
      <x:c r="N99" s="56"/>
      <x:c r="O99" s="57" t="str">
        <x:f>IF(C99="","",M99-N99)</x:f>
      </x:c>
      <x:c r="P99" s="49" t="str">
        <x:f>IF(OR(C99="",H99=""),"",H99-TODAY())</x:f>
      </x:c>
      <x:c r="Q99" s="49" t="str">
        <x:f>IF(C99="","",IF(F99="Done","DONE",IF(AND(H99&lt;TODAY(),J99&lt;1),"OVERDUE",IF(AND(H99&lt;=TODAY()+7,J99&lt;1),"DUE SOON","ON TRACK"))))</x:f>
      </x:c>
      <x:c r="R99" s="59"/>
    </x:row>
    <x:row r="100" ht="22" customHeight="1">
      <x:c r="A100" s="45"/>
      <x:c r="B100" s="45"/>
      <x:c r="C100" s="59"/>
      <x:c r="D100" s="45"/>
      <x:c r="E100" s="45"/>
      <x:c r="F100" s="45"/>
      <x:c r="G100" s="47"/>
      <x:c r="H100" s="47"/>
      <x:c r="I100" s="49" t="str">
        <x:f>IF(OR(G100="",H100=""),"",MAX(1,H100-G100+1))</x:f>
      </x:c>
      <x:c r="J100" s="51"/>
      <x:c r="K100" s="53"/>
      <x:c r="L100" s="53"/>
      <x:c r="M100" s="56"/>
      <x:c r="N100" s="56"/>
      <x:c r="O100" s="57" t="str">
        <x:f>IF(C100="","",M100-N100)</x:f>
      </x:c>
      <x:c r="P100" s="49" t="str">
        <x:f>IF(OR(C100="",H100=""),"",H100-TODAY())</x:f>
      </x:c>
      <x:c r="Q100" s="49" t="str">
        <x:f>IF(C100="","",IF(F100="Done","DONE",IF(AND(H100&lt;TODAY(),J100&lt;1),"OVERDUE",IF(AND(H100&lt;=TODAY()+7,J100&lt;1),"DUE SOON","ON TRACK"))))</x:f>
      </x:c>
      <x:c r="R100" s="59"/>
    </x:row>
    <x:row r="101" ht="22" customHeight="1">
      <x:c r="A101" s="45"/>
      <x:c r="B101" s="45"/>
      <x:c r="C101" s="59"/>
      <x:c r="D101" s="45"/>
      <x:c r="E101" s="45"/>
      <x:c r="F101" s="45"/>
      <x:c r="G101" s="47"/>
      <x:c r="H101" s="47"/>
      <x:c r="I101" s="49" t="str">
        <x:f>IF(OR(G101="",H101=""),"",MAX(1,H101-G101+1))</x:f>
      </x:c>
      <x:c r="J101" s="51"/>
      <x:c r="K101" s="53"/>
      <x:c r="L101" s="53"/>
      <x:c r="M101" s="56"/>
      <x:c r="N101" s="56"/>
      <x:c r="O101" s="57" t="str">
        <x:f>IF(C101="","",M101-N101)</x:f>
      </x:c>
      <x:c r="P101" s="49" t="str">
        <x:f>IF(OR(C101="",H101=""),"",H101-TODAY())</x:f>
      </x:c>
      <x:c r="Q101" s="49" t="str">
        <x:f>IF(C101="","",IF(F101="Done","DONE",IF(AND(H101&lt;TODAY(),J101&lt;1),"OVERDUE",IF(AND(H101&lt;=TODAY()+7,J101&lt;1),"DUE SOON","ON TRACK"))))</x:f>
      </x:c>
      <x:c r="R101" s="59"/>
    </x:row>
    <x:row r="102" ht="22" customHeight="1">
      <x:c r="A102" s="45"/>
      <x:c r="B102" s="45"/>
      <x:c r="C102" s="59"/>
      <x:c r="D102" s="45"/>
      <x:c r="E102" s="45"/>
      <x:c r="F102" s="45"/>
      <x:c r="G102" s="47"/>
      <x:c r="H102" s="47"/>
      <x:c r="I102" s="49" t="str">
        <x:f>IF(OR(G102="",H102=""),"",MAX(1,H102-G102+1))</x:f>
      </x:c>
      <x:c r="J102" s="51"/>
      <x:c r="K102" s="53"/>
      <x:c r="L102" s="53"/>
      <x:c r="M102" s="56"/>
      <x:c r="N102" s="56"/>
      <x:c r="O102" s="57" t="str">
        <x:f>IF(C102="","",M102-N102)</x:f>
      </x:c>
      <x:c r="P102" s="49" t="str">
        <x:f>IF(OR(C102="",H102=""),"",H102-TODAY())</x:f>
      </x:c>
      <x:c r="Q102" s="49" t="str">
        <x:f>IF(C102="","",IF(F102="Done","DONE",IF(AND(H102&lt;TODAY(),J102&lt;1),"OVERDUE",IF(AND(H102&lt;=TODAY()+7,J102&lt;1),"DUE SOON","ON TRACK"))))</x:f>
      </x:c>
      <x:c r="R102" s="59"/>
    </x:row>
    <x:row r="103" ht="22" customHeight="1">
      <x:c r="A103" s="45"/>
      <x:c r="B103" s="45"/>
      <x:c r="C103" s="59"/>
      <x:c r="D103" s="45"/>
      <x:c r="E103" s="45"/>
      <x:c r="F103" s="45"/>
      <x:c r="G103" s="47"/>
      <x:c r="H103" s="47"/>
      <x:c r="I103" s="49" t="str">
        <x:f>IF(OR(G103="",H103=""),"",MAX(1,H103-G103+1))</x:f>
      </x:c>
      <x:c r="J103" s="51"/>
      <x:c r="K103" s="53"/>
      <x:c r="L103" s="53"/>
      <x:c r="M103" s="56"/>
      <x:c r="N103" s="56"/>
      <x:c r="O103" s="57" t="str">
        <x:f>IF(C103="","",M103-N103)</x:f>
      </x:c>
      <x:c r="P103" s="49" t="str">
        <x:f>IF(OR(C103="",H103=""),"",H103-TODAY())</x:f>
      </x:c>
      <x:c r="Q103" s="49" t="str">
        <x:f>IF(C103="","",IF(F103="Done","DONE",IF(AND(H103&lt;TODAY(),J103&lt;1),"OVERDUE",IF(AND(H103&lt;=TODAY()+7,J103&lt;1),"DUE SOON","ON TRACK"))))</x:f>
      </x:c>
      <x:c r="R103" s="59"/>
    </x:row>
    <x:row r="104" ht="22" customHeight="1">
      <x:c r="A104" s="45"/>
      <x:c r="B104" s="45"/>
      <x:c r="C104" s="59"/>
      <x:c r="D104" s="45"/>
      <x:c r="E104" s="45"/>
      <x:c r="F104" s="45"/>
      <x:c r="G104" s="47"/>
      <x:c r="H104" s="47"/>
      <x:c r="I104" s="49" t="str">
        <x:f>IF(OR(G104="",H104=""),"",MAX(1,H104-G104+1))</x:f>
      </x:c>
      <x:c r="J104" s="51"/>
      <x:c r="K104" s="53"/>
      <x:c r="L104" s="53"/>
      <x:c r="M104" s="56"/>
      <x:c r="N104" s="56"/>
      <x:c r="O104" s="57" t="str">
        <x:f>IF(C104="","",M104-N104)</x:f>
      </x:c>
      <x:c r="P104" s="49" t="str">
        <x:f>IF(OR(C104="",H104=""),"",H104-TODAY())</x:f>
      </x:c>
      <x:c r="Q104" s="49" t="str">
        <x:f>IF(C104="","",IF(F104="Done","DONE",IF(AND(H104&lt;TODAY(),J104&lt;1),"OVERDUE",IF(AND(H104&lt;=TODAY()+7,J104&lt;1),"DUE SOON","ON TRACK"))))</x:f>
      </x:c>
      <x:c r="R104" s="59"/>
    </x:row>
    <x:row r="105" ht="22" customHeight="1">
      <x:c r="A105" s="45"/>
      <x:c r="B105" s="45"/>
      <x:c r="C105" s="59"/>
      <x:c r="D105" s="45"/>
      <x:c r="E105" s="45"/>
      <x:c r="F105" s="45"/>
      <x:c r="G105" s="47"/>
      <x:c r="H105" s="47"/>
      <x:c r="I105" s="49" t="str">
        <x:f>IF(OR(G105="",H105=""),"",MAX(1,H105-G105+1))</x:f>
      </x:c>
      <x:c r="J105" s="51"/>
      <x:c r="K105" s="53"/>
      <x:c r="L105" s="53"/>
      <x:c r="M105" s="56"/>
      <x:c r="N105" s="56"/>
      <x:c r="O105" s="57" t="str">
        <x:f>IF(C105="","",M105-N105)</x:f>
      </x:c>
      <x:c r="P105" s="49" t="str">
        <x:f>IF(OR(C105="",H105=""),"",H105-TODAY())</x:f>
      </x:c>
      <x:c r="Q105" s="49" t="str">
        <x:f>IF(C105="","",IF(F105="Done","DONE",IF(AND(H105&lt;TODAY(),J105&lt;1),"OVERDUE",IF(AND(H105&lt;=TODAY()+7,J105&lt;1),"DUE SOON","ON TRACK"))))</x:f>
      </x:c>
      <x:c r="R105" s="59"/>
    </x:row>
    <x:row r="106" ht="22" customHeight="1">
      <x:c r="A106" s="45"/>
      <x:c r="B106" s="45"/>
      <x:c r="C106" s="59"/>
      <x:c r="D106" s="45"/>
      <x:c r="E106" s="45"/>
      <x:c r="F106" s="45"/>
      <x:c r="G106" s="47"/>
      <x:c r="H106" s="47"/>
      <x:c r="I106" s="49" t="str">
        <x:f>IF(OR(G106="",H106=""),"",MAX(1,H106-G106+1))</x:f>
      </x:c>
      <x:c r="J106" s="51"/>
      <x:c r="K106" s="53"/>
      <x:c r="L106" s="53"/>
      <x:c r="M106" s="56"/>
      <x:c r="N106" s="56"/>
      <x:c r="O106" s="57" t="str">
        <x:f>IF(C106="","",M106-N106)</x:f>
      </x:c>
      <x:c r="P106" s="49" t="str">
        <x:f>IF(OR(C106="",H106=""),"",H106-TODAY())</x:f>
      </x:c>
      <x:c r="Q106" s="49" t="str">
        <x:f>IF(C106="","",IF(F106="Done","DONE",IF(AND(H106&lt;TODAY(),J106&lt;1),"OVERDUE",IF(AND(H106&lt;=TODAY()+7,J106&lt;1),"DUE SOON","ON TRACK"))))</x:f>
      </x:c>
      <x:c r="R106" s="59"/>
    </x:row>
    <x:row r="107" ht="22" customHeight="1">
      <x:c r="A107" s="45"/>
      <x:c r="B107" s="45"/>
      <x:c r="C107" s="59"/>
      <x:c r="D107" s="45"/>
      <x:c r="E107" s="45"/>
      <x:c r="F107" s="45"/>
      <x:c r="G107" s="47"/>
      <x:c r="H107" s="47"/>
      <x:c r="I107" s="49" t="str">
        <x:f>IF(OR(G107="",H107=""),"",MAX(1,H107-G107+1))</x:f>
      </x:c>
      <x:c r="J107" s="51"/>
      <x:c r="K107" s="53"/>
      <x:c r="L107" s="53"/>
      <x:c r="M107" s="56"/>
      <x:c r="N107" s="56"/>
      <x:c r="O107" s="57" t="str">
        <x:f>IF(C107="","",M107-N107)</x:f>
      </x:c>
      <x:c r="P107" s="49" t="str">
        <x:f>IF(OR(C107="",H107=""),"",H107-TODAY())</x:f>
      </x:c>
      <x:c r="Q107" s="49" t="str">
        <x:f>IF(C107="","",IF(F107="Done","DONE",IF(AND(H107&lt;TODAY(),J107&lt;1),"OVERDUE",IF(AND(H107&lt;=TODAY()+7,J107&lt;1),"DUE SOON","ON TRACK"))))</x:f>
      </x:c>
      <x:c r="R107" s="59"/>
    </x:row>
    <x:row r="108" ht="22" customHeight="1">
      <x:c r="A108" s="45"/>
      <x:c r="B108" s="45"/>
      <x:c r="C108" s="59"/>
      <x:c r="D108" s="45"/>
      <x:c r="E108" s="45"/>
      <x:c r="F108" s="45"/>
      <x:c r="G108" s="47"/>
      <x:c r="H108" s="47"/>
      <x:c r="I108" s="49" t="str">
        <x:f>IF(OR(G108="",H108=""),"",MAX(1,H108-G108+1))</x:f>
      </x:c>
      <x:c r="J108" s="51"/>
      <x:c r="K108" s="53"/>
      <x:c r="L108" s="53"/>
      <x:c r="M108" s="56"/>
      <x:c r="N108" s="56"/>
      <x:c r="O108" s="57" t="str">
        <x:f>IF(C108="","",M108-N108)</x:f>
      </x:c>
      <x:c r="P108" s="49" t="str">
        <x:f>IF(OR(C108="",H108=""),"",H108-TODAY())</x:f>
      </x:c>
      <x:c r="Q108" s="49" t="str">
        <x:f>IF(C108="","",IF(F108="Done","DONE",IF(AND(H108&lt;TODAY(),J108&lt;1),"OVERDUE",IF(AND(H108&lt;=TODAY()+7,J108&lt;1),"DUE SOON","ON TRACK"))))</x:f>
      </x:c>
      <x:c r="R108" s="59"/>
    </x:row>
    <x:row r="109" ht="22" customHeight="1">
      <x:c r="A109" s="45"/>
      <x:c r="B109" s="45"/>
      <x:c r="C109" s="59"/>
      <x:c r="D109" s="45"/>
      <x:c r="E109" s="45"/>
      <x:c r="F109" s="45"/>
      <x:c r="G109" s="47"/>
      <x:c r="H109" s="47"/>
      <x:c r="I109" s="49" t="str">
        <x:f>IF(OR(G109="",H109=""),"",MAX(1,H109-G109+1))</x:f>
      </x:c>
      <x:c r="J109" s="51"/>
      <x:c r="K109" s="53"/>
      <x:c r="L109" s="53"/>
      <x:c r="M109" s="56"/>
      <x:c r="N109" s="56"/>
      <x:c r="O109" s="57" t="str">
        <x:f>IF(C109="","",M109-N109)</x:f>
      </x:c>
      <x:c r="P109" s="49" t="str">
        <x:f>IF(OR(C109="",H109=""),"",H109-TODAY())</x:f>
      </x:c>
      <x:c r="Q109" s="49" t="str">
        <x:f>IF(C109="","",IF(F109="Done","DONE",IF(AND(H109&lt;TODAY(),J109&lt;1),"OVERDUE",IF(AND(H109&lt;=TODAY()+7,J109&lt;1),"DUE SOON","ON TRACK"))))</x:f>
      </x:c>
      <x:c r="R109" s="59"/>
    </x:row>
    <x:row r="110" ht="22" customHeight="1">
      <x:c r="A110" s="45"/>
      <x:c r="B110" s="45"/>
      <x:c r="C110" s="59"/>
      <x:c r="D110" s="45"/>
      <x:c r="E110" s="45"/>
      <x:c r="F110" s="45"/>
      <x:c r="G110" s="47"/>
      <x:c r="H110" s="47"/>
      <x:c r="I110" s="49" t="str">
        <x:f>IF(OR(G110="",H110=""),"",MAX(1,H110-G110+1))</x:f>
      </x:c>
      <x:c r="J110" s="51"/>
      <x:c r="K110" s="53"/>
      <x:c r="L110" s="53"/>
      <x:c r="M110" s="56"/>
      <x:c r="N110" s="56"/>
      <x:c r="O110" s="57" t="str">
        <x:f>IF(C110="","",M110-N110)</x:f>
      </x:c>
      <x:c r="P110" s="49" t="str">
        <x:f>IF(OR(C110="",H110=""),"",H110-TODAY())</x:f>
      </x:c>
      <x:c r="Q110" s="49" t="str">
        <x:f>IF(C110="","",IF(F110="Done","DONE",IF(AND(H110&lt;TODAY(),J110&lt;1),"OVERDUE",IF(AND(H110&lt;=TODAY()+7,J110&lt;1),"DUE SOON","ON TRACK"))))</x:f>
      </x:c>
      <x:c r="R110" s="59"/>
    </x:row>
    <x:row r="111" ht="22" customHeight="1">
      <x:c r="A111" s="45"/>
      <x:c r="B111" s="45"/>
      <x:c r="C111" s="59"/>
      <x:c r="D111" s="45"/>
      <x:c r="E111" s="45"/>
      <x:c r="F111" s="45"/>
      <x:c r="G111" s="47"/>
      <x:c r="H111" s="47"/>
      <x:c r="I111" s="49" t="str">
        <x:f>IF(OR(G111="",H111=""),"",MAX(1,H111-G111+1))</x:f>
      </x:c>
      <x:c r="J111" s="51"/>
      <x:c r="K111" s="53"/>
      <x:c r="L111" s="53"/>
      <x:c r="M111" s="56"/>
      <x:c r="N111" s="56"/>
      <x:c r="O111" s="57" t="str">
        <x:f>IF(C111="","",M111-N111)</x:f>
      </x:c>
      <x:c r="P111" s="49" t="str">
        <x:f>IF(OR(C111="",H111=""),"",H111-TODAY())</x:f>
      </x:c>
      <x:c r="Q111" s="49" t="str">
        <x:f>IF(C111="","",IF(F111="Done","DONE",IF(AND(H111&lt;TODAY(),J111&lt;1),"OVERDUE",IF(AND(H111&lt;=TODAY()+7,J111&lt;1),"DUE SOON","ON TRACK"))))</x:f>
      </x:c>
      <x:c r="R111" s="59"/>
    </x:row>
    <x:row r="112" ht="22" customHeight="1">
      <x:c r="A112" s="45"/>
      <x:c r="B112" s="45"/>
      <x:c r="C112" s="59"/>
      <x:c r="D112" s="45"/>
      <x:c r="E112" s="45"/>
      <x:c r="F112" s="45"/>
      <x:c r="G112" s="47"/>
      <x:c r="H112" s="47"/>
      <x:c r="I112" s="49" t="str">
        <x:f>IF(OR(G112="",H112=""),"",MAX(1,H112-G112+1))</x:f>
      </x:c>
      <x:c r="J112" s="51"/>
      <x:c r="K112" s="53"/>
      <x:c r="L112" s="53"/>
      <x:c r="M112" s="56"/>
      <x:c r="N112" s="56"/>
      <x:c r="O112" s="57" t="str">
        <x:f>IF(C112="","",M112-N112)</x:f>
      </x:c>
      <x:c r="P112" s="49" t="str">
        <x:f>IF(OR(C112="",H112=""),"",H112-TODAY())</x:f>
      </x:c>
      <x:c r="Q112" s="49" t="str">
        <x:f>IF(C112="","",IF(F112="Done","DONE",IF(AND(H112&lt;TODAY(),J112&lt;1),"OVERDUE",IF(AND(H112&lt;=TODAY()+7,J112&lt;1),"DUE SOON","ON TRACK"))))</x:f>
      </x:c>
      <x:c r="R112" s="59"/>
    </x:row>
    <x:row r="113" ht="22" customHeight="1">
      <x:c r="A113" s="45"/>
      <x:c r="B113" s="45"/>
      <x:c r="C113" s="59"/>
      <x:c r="D113" s="45"/>
      <x:c r="E113" s="45"/>
      <x:c r="F113" s="45"/>
      <x:c r="G113" s="47"/>
      <x:c r="H113" s="47"/>
      <x:c r="I113" s="49" t="str">
        <x:f>IF(OR(G113="",H113=""),"",MAX(1,H113-G113+1))</x:f>
      </x:c>
      <x:c r="J113" s="51"/>
      <x:c r="K113" s="53"/>
      <x:c r="L113" s="53"/>
      <x:c r="M113" s="56"/>
      <x:c r="N113" s="56"/>
      <x:c r="O113" s="57" t="str">
        <x:f>IF(C113="","",M113-N113)</x:f>
      </x:c>
      <x:c r="P113" s="49" t="str">
        <x:f>IF(OR(C113="",H113=""),"",H113-TODAY())</x:f>
      </x:c>
      <x:c r="Q113" s="49" t="str">
        <x:f>IF(C113="","",IF(F113="Done","DONE",IF(AND(H113&lt;TODAY(),J113&lt;1),"OVERDUE",IF(AND(H113&lt;=TODAY()+7,J113&lt;1),"DUE SOON","ON TRACK"))))</x:f>
      </x:c>
      <x:c r="R113" s="59"/>
    </x:row>
    <x:row r="114" ht="22" customHeight="1">
      <x:c r="A114" s="45"/>
      <x:c r="B114" s="45"/>
      <x:c r="C114" s="59"/>
      <x:c r="D114" s="45"/>
      <x:c r="E114" s="45"/>
      <x:c r="F114" s="45"/>
      <x:c r="G114" s="47"/>
      <x:c r="H114" s="47"/>
      <x:c r="I114" s="49" t="str">
        <x:f>IF(OR(G114="",H114=""),"",MAX(1,H114-G114+1))</x:f>
      </x:c>
      <x:c r="J114" s="51"/>
      <x:c r="K114" s="53"/>
      <x:c r="L114" s="53"/>
      <x:c r="M114" s="56"/>
      <x:c r="N114" s="56"/>
      <x:c r="O114" s="57" t="str">
        <x:f>IF(C114="","",M114-N114)</x:f>
      </x:c>
      <x:c r="P114" s="49" t="str">
        <x:f>IF(OR(C114="",H114=""),"",H114-TODAY())</x:f>
      </x:c>
      <x:c r="Q114" s="49" t="str">
        <x:f>IF(C114="","",IF(F114="Done","DONE",IF(AND(H114&lt;TODAY(),J114&lt;1),"OVERDUE",IF(AND(H114&lt;=TODAY()+7,J114&lt;1),"DUE SOON","ON TRACK"))))</x:f>
      </x:c>
      <x:c r="R114" s="59"/>
    </x:row>
    <x:row r="115" ht="22" customHeight="1">
      <x:c r="A115" s="45"/>
      <x:c r="B115" s="45"/>
      <x:c r="C115" s="59"/>
      <x:c r="D115" s="45"/>
      <x:c r="E115" s="45"/>
      <x:c r="F115" s="45"/>
      <x:c r="G115" s="47"/>
      <x:c r="H115" s="47"/>
      <x:c r="I115" s="49" t="str">
        <x:f>IF(OR(G115="",H115=""),"",MAX(1,H115-G115+1))</x:f>
      </x:c>
      <x:c r="J115" s="51"/>
      <x:c r="K115" s="53"/>
      <x:c r="L115" s="53"/>
      <x:c r="M115" s="56"/>
      <x:c r="N115" s="56"/>
      <x:c r="O115" s="57" t="str">
        <x:f>IF(C115="","",M115-N115)</x:f>
      </x:c>
      <x:c r="P115" s="49" t="str">
        <x:f>IF(OR(C115="",H115=""),"",H115-TODAY())</x:f>
      </x:c>
      <x:c r="Q115" s="49" t="str">
        <x:f>IF(C115="","",IF(F115="Done","DONE",IF(AND(H115&lt;TODAY(),J115&lt;1),"OVERDUE",IF(AND(H115&lt;=TODAY()+7,J115&lt;1),"DUE SOON","ON TRACK"))))</x:f>
      </x:c>
      <x:c r="R115" s="59"/>
    </x:row>
    <x:row r="116" ht="22" customHeight="1">
      <x:c r="A116" s="45"/>
      <x:c r="B116" s="45"/>
      <x:c r="C116" s="59"/>
      <x:c r="D116" s="45"/>
      <x:c r="E116" s="45"/>
      <x:c r="F116" s="45"/>
      <x:c r="G116" s="47"/>
      <x:c r="H116" s="47"/>
      <x:c r="I116" s="49" t="str">
        <x:f>IF(OR(G116="",H116=""),"",MAX(1,H116-G116+1))</x:f>
      </x:c>
      <x:c r="J116" s="51"/>
      <x:c r="K116" s="53"/>
      <x:c r="L116" s="53"/>
      <x:c r="M116" s="56"/>
      <x:c r="N116" s="56"/>
      <x:c r="O116" s="57" t="str">
        <x:f>IF(C116="","",M116-N116)</x:f>
      </x:c>
      <x:c r="P116" s="49" t="str">
        <x:f>IF(OR(C116="",H116=""),"",H116-TODAY())</x:f>
      </x:c>
      <x:c r="Q116" s="49" t="str">
        <x:f>IF(C116="","",IF(F116="Done","DONE",IF(AND(H116&lt;TODAY(),J116&lt;1),"OVERDUE",IF(AND(H116&lt;=TODAY()+7,J116&lt;1),"DUE SOON","ON TRACK"))))</x:f>
      </x:c>
      <x:c r="R116" s="59"/>
    </x:row>
    <x:row r="117" ht="22" customHeight="1">
      <x:c r="A117" s="45"/>
      <x:c r="B117" s="45"/>
      <x:c r="C117" s="59"/>
      <x:c r="D117" s="45"/>
      <x:c r="E117" s="45"/>
      <x:c r="F117" s="45"/>
      <x:c r="G117" s="47"/>
      <x:c r="H117" s="47"/>
      <x:c r="I117" s="49" t="str">
        <x:f>IF(OR(G117="",H117=""),"",MAX(1,H117-G117+1))</x:f>
      </x:c>
      <x:c r="J117" s="51"/>
      <x:c r="K117" s="53"/>
      <x:c r="L117" s="53"/>
      <x:c r="M117" s="56"/>
      <x:c r="N117" s="56"/>
      <x:c r="O117" s="57" t="str">
        <x:f>IF(C117="","",M117-N117)</x:f>
      </x:c>
      <x:c r="P117" s="49" t="str">
        <x:f>IF(OR(C117="",H117=""),"",H117-TODAY())</x:f>
      </x:c>
      <x:c r="Q117" s="49" t="str">
        <x:f>IF(C117="","",IF(F117="Done","DONE",IF(AND(H117&lt;TODAY(),J117&lt;1),"OVERDUE",IF(AND(H117&lt;=TODAY()+7,J117&lt;1),"DUE SOON","ON TRACK"))))</x:f>
      </x:c>
      <x:c r="R117" s="59"/>
    </x:row>
    <x:row r="118" ht="22" customHeight="1">
      <x:c r="A118" s="45"/>
      <x:c r="B118" s="45"/>
      <x:c r="C118" s="59"/>
      <x:c r="D118" s="45"/>
      <x:c r="E118" s="45"/>
      <x:c r="F118" s="45"/>
      <x:c r="G118" s="47"/>
      <x:c r="H118" s="47"/>
      <x:c r="I118" s="49" t="str">
        <x:f>IF(OR(G118="",H118=""),"",MAX(1,H118-G118+1))</x:f>
      </x:c>
      <x:c r="J118" s="51"/>
      <x:c r="K118" s="53"/>
      <x:c r="L118" s="53"/>
      <x:c r="M118" s="56"/>
      <x:c r="N118" s="56"/>
      <x:c r="O118" s="57" t="str">
        <x:f>IF(C118="","",M118-N118)</x:f>
      </x:c>
      <x:c r="P118" s="49" t="str">
        <x:f>IF(OR(C118="",H118=""),"",H118-TODAY())</x:f>
      </x:c>
      <x:c r="Q118" s="49" t="str">
        <x:f>IF(C118="","",IF(F118="Done","DONE",IF(AND(H118&lt;TODAY(),J118&lt;1),"OVERDUE",IF(AND(H118&lt;=TODAY()+7,J118&lt;1),"DUE SOON","ON TRACK"))))</x:f>
      </x:c>
      <x:c r="R118" s="59"/>
    </x:row>
    <x:row r="119" ht="22" customHeight="1">
      <x:c r="A119" s="45"/>
      <x:c r="B119" s="45"/>
      <x:c r="C119" s="59"/>
      <x:c r="D119" s="45"/>
      <x:c r="E119" s="45"/>
      <x:c r="F119" s="45"/>
      <x:c r="G119" s="47"/>
      <x:c r="H119" s="47"/>
      <x:c r="I119" s="49" t="str">
        <x:f>IF(OR(G119="",H119=""),"",MAX(1,H119-G119+1))</x:f>
      </x:c>
      <x:c r="J119" s="51"/>
      <x:c r="K119" s="53"/>
      <x:c r="L119" s="53"/>
      <x:c r="M119" s="56"/>
      <x:c r="N119" s="56"/>
      <x:c r="O119" s="57" t="str">
        <x:f>IF(C119="","",M119-N119)</x:f>
      </x:c>
      <x:c r="P119" s="49" t="str">
        <x:f>IF(OR(C119="",H119=""),"",H119-TODAY())</x:f>
      </x:c>
      <x:c r="Q119" s="49" t="str">
        <x:f>IF(C119="","",IF(F119="Done","DONE",IF(AND(H119&lt;TODAY(),J119&lt;1),"OVERDUE",IF(AND(H119&lt;=TODAY()+7,J119&lt;1),"DUE SOON","ON TRACK"))))</x:f>
      </x:c>
      <x:c r="R119" s="59"/>
    </x:row>
    <x:row r="120" ht="22" customHeight="1">
      <x:c r="A120" s="45"/>
      <x:c r="B120" s="45"/>
      <x:c r="C120" s="59"/>
      <x:c r="D120" s="45"/>
      <x:c r="E120" s="45"/>
      <x:c r="F120" s="45"/>
      <x:c r="G120" s="47"/>
      <x:c r="H120" s="47"/>
      <x:c r="I120" s="49" t="str">
        <x:f>IF(OR(G120="",H120=""),"",MAX(1,H120-G120+1))</x:f>
      </x:c>
      <x:c r="J120" s="51"/>
      <x:c r="K120" s="53"/>
      <x:c r="L120" s="53"/>
      <x:c r="M120" s="56"/>
      <x:c r="N120" s="56"/>
      <x:c r="O120" s="57" t="str">
        <x:f>IF(C120="","",M120-N120)</x:f>
      </x:c>
      <x:c r="P120" s="49" t="str">
        <x:f>IF(OR(C120="",H120=""),"",H120-TODAY())</x:f>
      </x:c>
      <x:c r="Q120" s="49" t="str">
        <x:f>IF(C120="","",IF(F120="Done","DONE",IF(AND(H120&lt;TODAY(),J120&lt;1),"OVERDUE",IF(AND(H120&lt;=TODAY()+7,J120&lt;1),"DUE SOON","ON TRACK"))))</x:f>
      </x:c>
      <x:c r="R120" s="59"/>
    </x:row>
    <x:row r="121" ht="22" customHeight="1">
      <x:c r="A121" s="45"/>
      <x:c r="B121" s="45"/>
      <x:c r="C121" s="59"/>
      <x:c r="D121" s="45"/>
      <x:c r="E121" s="45"/>
      <x:c r="F121" s="45"/>
      <x:c r="G121" s="47"/>
      <x:c r="H121" s="47"/>
      <x:c r="I121" s="49" t="str">
        <x:f>IF(OR(G121="",H121=""),"",MAX(1,H121-G121+1))</x:f>
      </x:c>
      <x:c r="J121" s="51"/>
      <x:c r="K121" s="53"/>
      <x:c r="L121" s="53"/>
      <x:c r="M121" s="56"/>
      <x:c r="N121" s="56"/>
      <x:c r="O121" s="57" t="str">
        <x:f>IF(C121="","",M121-N121)</x:f>
      </x:c>
      <x:c r="P121" s="49" t="str">
        <x:f>IF(OR(C121="",H121=""),"",H121-TODAY())</x:f>
      </x:c>
      <x:c r="Q121" s="49" t="str">
        <x:f>IF(C121="","",IF(F121="Done","DONE",IF(AND(H121&lt;TODAY(),J121&lt;1),"OVERDUE",IF(AND(H121&lt;=TODAY()+7,J121&lt;1),"DUE SOON","ON TRACK"))))</x:f>
      </x:c>
      <x:c r="R121" s="59"/>
    </x:row>
    <x:row r="122" ht="22" customHeight="1">
      <x:c r="A122" s="45"/>
      <x:c r="B122" s="45"/>
      <x:c r="C122" s="59"/>
      <x:c r="D122" s="45"/>
      <x:c r="E122" s="45"/>
      <x:c r="F122" s="45"/>
      <x:c r="G122" s="47"/>
      <x:c r="H122" s="47"/>
      <x:c r="I122" s="49" t="str">
        <x:f>IF(OR(G122="",H122=""),"",MAX(1,H122-G122+1))</x:f>
      </x:c>
      <x:c r="J122" s="51"/>
      <x:c r="K122" s="53"/>
      <x:c r="L122" s="53"/>
      <x:c r="M122" s="56"/>
      <x:c r="N122" s="56"/>
      <x:c r="O122" s="57" t="str">
        <x:f>IF(C122="","",M122-N122)</x:f>
      </x:c>
      <x:c r="P122" s="49" t="str">
        <x:f>IF(OR(C122="",H122=""),"",H122-TODAY())</x:f>
      </x:c>
      <x:c r="Q122" s="49" t="str">
        <x:f>IF(C122="","",IF(F122="Done","DONE",IF(AND(H122&lt;TODAY(),J122&lt;1),"OVERDUE",IF(AND(H122&lt;=TODAY()+7,J122&lt;1),"DUE SOON","ON TRACK"))))</x:f>
      </x:c>
      <x:c r="R122" s="59"/>
    </x:row>
    <x:row r="123" ht="22" customHeight="1">
      <x:c r="A123" s="45"/>
      <x:c r="B123" s="45"/>
      <x:c r="C123" s="59"/>
      <x:c r="D123" s="45"/>
      <x:c r="E123" s="45"/>
      <x:c r="F123" s="45"/>
      <x:c r="G123" s="47"/>
      <x:c r="H123" s="47"/>
      <x:c r="I123" s="49" t="str">
        <x:f>IF(OR(G123="",H123=""),"",MAX(1,H123-G123+1))</x:f>
      </x:c>
      <x:c r="J123" s="51"/>
      <x:c r="K123" s="53"/>
      <x:c r="L123" s="53"/>
      <x:c r="M123" s="56"/>
      <x:c r="N123" s="56"/>
      <x:c r="O123" s="57" t="str">
        <x:f>IF(C123="","",M123-N123)</x:f>
      </x:c>
      <x:c r="P123" s="49" t="str">
        <x:f>IF(OR(C123="",H123=""),"",H123-TODAY())</x:f>
      </x:c>
      <x:c r="Q123" s="49" t="str">
        <x:f>IF(C123="","",IF(F123="Done","DONE",IF(AND(H123&lt;TODAY(),J123&lt;1),"OVERDUE",IF(AND(H123&lt;=TODAY()+7,J123&lt;1),"DUE SOON","ON TRACK"))))</x:f>
      </x:c>
      <x:c r="R123" s="59"/>
    </x:row>
    <x:row r="124" ht="22" customHeight="1">
      <x:c r="A124" s="45"/>
      <x:c r="B124" s="45"/>
      <x:c r="C124" s="59"/>
      <x:c r="D124" s="45"/>
      <x:c r="E124" s="45"/>
      <x:c r="F124" s="45"/>
      <x:c r="G124" s="47"/>
      <x:c r="H124" s="47"/>
      <x:c r="I124" s="49" t="str">
        <x:f>IF(OR(G124="",H124=""),"",MAX(1,H124-G124+1))</x:f>
      </x:c>
      <x:c r="J124" s="51"/>
      <x:c r="K124" s="53"/>
      <x:c r="L124" s="53"/>
      <x:c r="M124" s="56"/>
      <x:c r="N124" s="56"/>
      <x:c r="O124" s="57" t="str">
        <x:f>IF(C124="","",M124-N124)</x:f>
      </x:c>
      <x:c r="P124" s="49" t="str">
        <x:f>IF(OR(C124="",H124=""),"",H124-TODAY())</x:f>
      </x:c>
      <x:c r="Q124" s="49" t="str">
        <x:f>IF(C124="","",IF(F124="Done","DONE",IF(AND(H124&lt;TODAY(),J124&lt;1),"OVERDUE",IF(AND(H124&lt;=TODAY()+7,J124&lt;1),"DUE SOON","ON TRACK"))))</x:f>
      </x:c>
      <x:c r="R124" s="59"/>
    </x:row>
    <x:row r="125" ht="22" customHeight="1">
      <x:c r="A125" s="45"/>
      <x:c r="B125" s="45"/>
      <x:c r="C125" s="59"/>
      <x:c r="D125" s="45"/>
      <x:c r="E125" s="45"/>
      <x:c r="F125" s="45"/>
      <x:c r="G125" s="47"/>
      <x:c r="H125" s="47"/>
      <x:c r="I125" s="49" t="str">
        <x:f>IF(OR(G125="",H125=""),"",MAX(1,H125-G125+1))</x:f>
      </x:c>
      <x:c r="J125" s="51"/>
      <x:c r="K125" s="53"/>
      <x:c r="L125" s="53"/>
      <x:c r="M125" s="56"/>
      <x:c r="N125" s="56"/>
      <x:c r="O125" s="57" t="str">
        <x:f>IF(C125="","",M125-N125)</x:f>
      </x:c>
      <x:c r="P125" s="49" t="str">
        <x:f>IF(OR(C125="",H125=""),"",H125-TODAY())</x:f>
      </x:c>
      <x:c r="Q125" s="49" t="str">
        <x:f>IF(C125="","",IF(F125="Done","DONE",IF(AND(H125&lt;TODAY(),J125&lt;1),"OVERDUE",IF(AND(H125&lt;=TODAY()+7,J125&lt;1),"DUE SOON","ON TRACK"))))</x:f>
      </x:c>
      <x:c r="R125" s="59"/>
    </x:row>
    <x:row r="126" ht="22" customHeight="1">
      <x:c r="A126" s="45"/>
      <x:c r="B126" s="45"/>
      <x:c r="C126" s="59"/>
      <x:c r="D126" s="45"/>
      <x:c r="E126" s="45"/>
      <x:c r="F126" s="45"/>
      <x:c r="G126" s="47"/>
      <x:c r="H126" s="47"/>
      <x:c r="I126" s="49" t="str">
        <x:f>IF(OR(G126="",H126=""),"",MAX(1,H126-G126+1))</x:f>
      </x:c>
      <x:c r="J126" s="51"/>
      <x:c r="K126" s="53"/>
      <x:c r="L126" s="53"/>
      <x:c r="M126" s="56"/>
      <x:c r="N126" s="56"/>
      <x:c r="O126" s="57" t="str">
        <x:f>IF(C126="","",M126-N126)</x:f>
      </x:c>
      <x:c r="P126" s="49" t="str">
        <x:f>IF(OR(C126="",H126=""),"",H126-TODAY())</x:f>
      </x:c>
      <x:c r="Q126" s="49" t="str">
        <x:f>IF(C126="","",IF(F126="Done","DONE",IF(AND(H126&lt;TODAY(),J126&lt;1),"OVERDUE",IF(AND(H126&lt;=TODAY()+7,J126&lt;1),"DUE SOON","ON TRACK"))))</x:f>
      </x:c>
      <x:c r="R126" s="59"/>
    </x:row>
    <x:row r="127" ht="22" customHeight="1">
      <x:c r="A127" s="45"/>
      <x:c r="B127" s="45"/>
      <x:c r="C127" s="59"/>
      <x:c r="D127" s="45"/>
      <x:c r="E127" s="45"/>
      <x:c r="F127" s="45"/>
      <x:c r="G127" s="47"/>
      <x:c r="H127" s="47"/>
      <x:c r="I127" s="49" t="str">
        <x:f>IF(OR(G127="",H127=""),"",MAX(1,H127-G127+1))</x:f>
      </x:c>
      <x:c r="J127" s="51"/>
      <x:c r="K127" s="53"/>
      <x:c r="L127" s="53"/>
      <x:c r="M127" s="56"/>
      <x:c r="N127" s="56"/>
      <x:c r="O127" s="57" t="str">
        <x:f>IF(C127="","",M127-N127)</x:f>
      </x:c>
      <x:c r="P127" s="49" t="str">
        <x:f>IF(OR(C127="",H127=""),"",H127-TODAY())</x:f>
      </x:c>
      <x:c r="Q127" s="49" t="str">
        <x:f>IF(C127="","",IF(F127="Done","DONE",IF(AND(H127&lt;TODAY(),J127&lt;1),"OVERDUE",IF(AND(H127&lt;=TODAY()+7,J127&lt;1),"DUE SOON","ON TRACK"))))</x:f>
      </x:c>
      <x:c r="R127" s="59"/>
    </x:row>
    <x:row r="128" ht="22" customHeight="1">
      <x:c r="A128" s="45"/>
      <x:c r="B128" s="45"/>
      <x:c r="C128" s="59"/>
      <x:c r="D128" s="45"/>
      <x:c r="E128" s="45"/>
      <x:c r="F128" s="45"/>
      <x:c r="G128" s="47"/>
      <x:c r="H128" s="47"/>
      <x:c r="I128" s="49" t="str">
        <x:f>IF(OR(G128="",H128=""),"",MAX(1,H128-G128+1))</x:f>
      </x:c>
      <x:c r="J128" s="51"/>
      <x:c r="K128" s="53"/>
      <x:c r="L128" s="53"/>
      <x:c r="M128" s="56"/>
      <x:c r="N128" s="56"/>
      <x:c r="O128" s="57" t="str">
        <x:f>IF(C128="","",M128-N128)</x:f>
      </x:c>
      <x:c r="P128" s="49" t="str">
        <x:f>IF(OR(C128="",H128=""),"",H128-TODAY())</x:f>
      </x:c>
      <x:c r="Q128" s="49" t="str">
        <x:f>IF(C128="","",IF(F128="Done","DONE",IF(AND(H128&lt;TODAY(),J128&lt;1),"OVERDUE",IF(AND(H128&lt;=TODAY()+7,J128&lt;1),"DUE SOON","ON TRACK"))))</x:f>
      </x:c>
      <x:c r="R128" s="59"/>
    </x:row>
    <x:row r="129" ht="22" customHeight="1">
      <x:c r="A129" s="45"/>
      <x:c r="B129" s="45"/>
      <x:c r="C129" s="59"/>
      <x:c r="D129" s="45"/>
      <x:c r="E129" s="45"/>
      <x:c r="F129" s="45"/>
      <x:c r="G129" s="47"/>
      <x:c r="H129" s="47"/>
      <x:c r="I129" s="49" t="str">
        <x:f>IF(OR(G129="",H129=""),"",MAX(1,H129-G129+1))</x:f>
      </x:c>
      <x:c r="J129" s="51"/>
      <x:c r="K129" s="53"/>
      <x:c r="L129" s="53"/>
      <x:c r="M129" s="56"/>
      <x:c r="N129" s="56"/>
      <x:c r="O129" s="57" t="str">
        <x:f>IF(C129="","",M129-N129)</x:f>
      </x:c>
      <x:c r="P129" s="49" t="str">
        <x:f>IF(OR(C129="",H129=""),"",H129-TODAY())</x:f>
      </x:c>
      <x:c r="Q129" s="49" t="str">
        <x:f>IF(C129="","",IF(F129="Done","DONE",IF(AND(H129&lt;TODAY(),J129&lt;1),"OVERDUE",IF(AND(H129&lt;=TODAY()+7,J129&lt;1),"DUE SOON","ON TRACK"))))</x:f>
      </x:c>
      <x:c r="R129" s="59"/>
    </x:row>
    <x:row r="130" ht="22" customHeight="1">
      <x:c r="A130" s="45"/>
      <x:c r="B130" s="45"/>
      <x:c r="C130" s="59"/>
      <x:c r="D130" s="45"/>
      <x:c r="E130" s="45"/>
      <x:c r="F130" s="45"/>
      <x:c r="G130" s="47"/>
      <x:c r="H130" s="47"/>
      <x:c r="I130" s="49" t="str">
        <x:f>IF(OR(G130="",H130=""),"",MAX(1,H130-G130+1))</x:f>
      </x:c>
      <x:c r="J130" s="51"/>
      <x:c r="K130" s="53"/>
      <x:c r="L130" s="53"/>
      <x:c r="M130" s="56"/>
      <x:c r="N130" s="56"/>
      <x:c r="O130" s="57" t="str">
        <x:f>IF(C130="","",M130-N130)</x:f>
      </x:c>
      <x:c r="P130" s="49" t="str">
        <x:f>IF(OR(C130="",H130=""),"",H130-TODAY())</x:f>
      </x:c>
      <x:c r="Q130" s="49" t="str">
        <x:f>IF(C130="","",IF(F130="Done","DONE",IF(AND(H130&lt;TODAY(),J130&lt;1),"OVERDUE",IF(AND(H130&lt;=TODAY()+7,J130&lt;1),"DUE SOON","ON TRACK"))))</x:f>
      </x:c>
      <x:c r="R130" s="59"/>
    </x:row>
    <x:row r="131" ht="22" customHeight="1">
      <x:c r="A131" s="45"/>
      <x:c r="B131" s="45"/>
      <x:c r="C131" s="59"/>
      <x:c r="D131" s="45"/>
      <x:c r="E131" s="45"/>
      <x:c r="F131" s="45"/>
      <x:c r="G131" s="47"/>
      <x:c r="H131" s="47"/>
      <x:c r="I131" s="49" t="str">
        <x:f>IF(OR(G131="",H131=""),"",MAX(1,H131-G131+1))</x:f>
      </x:c>
      <x:c r="J131" s="51"/>
      <x:c r="K131" s="53"/>
      <x:c r="L131" s="53"/>
      <x:c r="M131" s="56"/>
      <x:c r="N131" s="56"/>
      <x:c r="O131" s="57" t="str">
        <x:f>IF(C131="","",M131-N131)</x:f>
      </x:c>
      <x:c r="P131" s="49" t="str">
        <x:f>IF(OR(C131="",H131=""),"",H131-TODAY())</x:f>
      </x:c>
      <x:c r="Q131" s="49" t="str">
        <x:f>IF(C131="","",IF(F131="Done","DONE",IF(AND(H131&lt;TODAY(),J131&lt;1),"OVERDUE",IF(AND(H131&lt;=TODAY()+7,J131&lt;1),"DUE SOON","ON TRACK"))))</x:f>
      </x:c>
      <x:c r="R131" s="59"/>
    </x:row>
    <x:row r="132" ht="22" customHeight="1">
      <x:c r="A132" s="45"/>
      <x:c r="B132" s="45"/>
      <x:c r="C132" s="59"/>
      <x:c r="D132" s="45"/>
      <x:c r="E132" s="45"/>
      <x:c r="F132" s="45"/>
      <x:c r="G132" s="47"/>
      <x:c r="H132" s="47"/>
      <x:c r="I132" s="49" t="str">
        <x:f>IF(OR(G132="",H132=""),"",MAX(1,H132-G132+1))</x:f>
      </x:c>
      <x:c r="J132" s="51"/>
      <x:c r="K132" s="53"/>
      <x:c r="L132" s="53"/>
      <x:c r="M132" s="56"/>
      <x:c r="N132" s="56"/>
      <x:c r="O132" s="57" t="str">
        <x:f>IF(C132="","",M132-N132)</x:f>
      </x:c>
      <x:c r="P132" s="49" t="str">
        <x:f>IF(OR(C132="",H132=""),"",H132-TODAY())</x:f>
      </x:c>
      <x:c r="Q132" s="49" t="str">
        <x:f>IF(C132="","",IF(F132="Done","DONE",IF(AND(H132&lt;TODAY(),J132&lt;1),"OVERDUE",IF(AND(H132&lt;=TODAY()+7,J132&lt;1),"DUE SOON","ON TRACK"))))</x:f>
      </x:c>
      <x:c r="R132" s="59"/>
    </x:row>
    <x:row r="133" ht="22" customHeight="1">
      <x:c r="A133" s="45"/>
      <x:c r="B133" s="45"/>
      <x:c r="C133" s="59"/>
      <x:c r="D133" s="45"/>
      <x:c r="E133" s="45"/>
      <x:c r="F133" s="45"/>
      <x:c r="G133" s="47"/>
      <x:c r="H133" s="47"/>
      <x:c r="I133" s="49" t="str">
        <x:f>IF(OR(G133="",H133=""),"",MAX(1,H133-G133+1))</x:f>
      </x:c>
      <x:c r="J133" s="51"/>
      <x:c r="K133" s="53"/>
      <x:c r="L133" s="53"/>
      <x:c r="M133" s="56"/>
      <x:c r="N133" s="56"/>
      <x:c r="O133" s="57" t="str">
        <x:f>IF(C133="","",M133-N133)</x:f>
      </x:c>
      <x:c r="P133" s="49" t="str">
        <x:f>IF(OR(C133="",H133=""),"",H133-TODAY())</x:f>
      </x:c>
      <x:c r="Q133" s="49" t="str">
        <x:f>IF(C133="","",IF(F133="Done","DONE",IF(AND(H133&lt;TODAY(),J133&lt;1),"OVERDUE",IF(AND(H133&lt;=TODAY()+7,J133&lt;1),"DUE SOON","ON TRACK"))))</x:f>
      </x:c>
      <x:c r="R133" s="59"/>
    </x:row>
    <x:row r="134" ht="22" customHeight="1">
      <x:c r="A134" s="45"/>
      <x:c r="B134" s="45"/>
      <x:c r="C134" s="59"/>
      <x:c r="D134" s="45"/>
      <x:c r="E134" s="45"/>
      <x:c r="F134" s="45"/>
      <x:c r="G134" s="47"/>
      <x:c r="H134" s="47"/>
      <x:c r="I134" s="49" t="str">
        <x:f>IF(OR(G134="",H134=""),"",MAX(1,H134-G134+1))</x:f>
      </x:c>
      <x:c r="J134" s="51"/>
      <x:c r="K134" s="53"/>
      <x:c r="L134" s="53"/>
      <x:c r="M134" s="56"/>
      <x:c r="N134" s="56"/>
      <x:c r="O134" s="57" t="str">
        <x:f>IF(C134="","",M134-N134)</x:f>
      </x:c>
      <x:c r="P134" s="49" t="str">
        <x:f>IF(OR(C134="",H134=""),"",H134-TODAY())</x:f>
      </x:c>
      <x:c r="Q134" s="49" t="str">
        <x:f>IF(C134="","",IF(F134="Done","DONE",IF(AND(H134&lt;TODAY(),J134&lt;1),"OVERDUE",IF(AND(H134&lt;=TODAY()+7,J134&lt;1),"DUE SOON","ON TRACK"))))</x:f>
      </x:c>
      <x:c r="R134" s="59"/>
    </x:row>
    <x:row r="135" ht="22" customHeight="1">
      <x:c r="A135" s="45"/>
      <x:c r="B135" s="45"/>
      <x:c r="C135" s="59"/>
      <x:c r="D135" s="45"/>
      <x:c r="E135" s="45"/>
      <x:c r="F135" s="45"/>
      <x:c r="G135" s="47"/>
      <x:c r="H135" s="47"/>
      <x:c r="I135" s="49" t="str">
        <x:f>IF(OR(G135="",H135=""),"",MAX(1,H135-G135+1))</x:f>
      </x:c>
      <x:c r="J135" s="51"/>
      <x:c r="K135" s="53"/>
      <x:c r="L135" s="53"/>
      <x:c r="M135" s="56"/>
      <x:c r="N135" s="56"/>
      <x:c r="O135" s="57" t="str">
        <x:f>IF(C135="","",M135-N135)</x:f>
      </x:c>
      <x:c r="P135" s="49" t="str">
        <x:f>IF(OR(C135="",H135=""),"",H135-TODAY())</x:f>
      </x:c>
      <x:c r="Q135" s="49" t="str">
        <x:f>IF(C135="","",IF(F135="Done","DONE",IF(AND(H135&lt;TODAY(),J135&lt;1),"OVERDUE",IF(AND(H135&lt;=TODAY()+7,J135&lt;1),"DUE SOON","ON TRACK"))))</x:f>
      </x:c>
      <x:c r="R135" s="59"/>
    </x:row>
    <x:row r="136" ht="22" customHeight="1">
      <x:c r="A136" s="45"/>
      <x:c r="B136" s="45"/>
      <x:c r="C136" s="59"/>
      <x:c r="D136" s="45"/>
      <x:c r="E136" s="45"/>
      <x:c r="F136" s="45"/>
      <x:c r="G136" s="47"/>
      <x:c r="H136" s="47"/>
      <x:c r="I136" s="49" t="str">
        <x:f>IF(OR(G136="",H136=""),"",MAX(1,H136-G136+1))</x:f>
      </x:c>
      <x:c r="J136" s="51"/>
      <x:c r="K136" s="53"/>
      <x:c r="L136" s="53"/>
      <x:c r="M136" s="56"/>
      <x:c r="N136" s="56"/>
      <x:c r="O136" s="57" t="str">
        <x:f>IF(C136="","",M136-N136)</x:f>
      </x:c>
      <x:c r="P136" s="49" t="str">
        <x:f>IF(OR(C136="",H136=""),"",H136-TODAY())</x:f>
      </x:c>
      <x:c r="Q136" s="49" t="str">
        <x:f>IF(C136="","",IF(F136="Done","DONE",IF(AND(H136&lt;TODAY(),J136&lt;1),"OVERDUE",IF(AND(H136&lt;=TODAY()+7,J136&lt;1),"DUE SOON","ON TRACK"))))</x:f>
      </x:c>
      <x:c r="R136" s="59"/>
    </x:row>
    <x:row r="137" ht="22" customHeight="1">
      <x:c r="A137" s="45"/>
      <x:c r="B137" s="45"/>
      <x:c r="C137" s="59"/>
      <x:c r="D137" s="45"/>
      <x:c r="E137" s="45"/>
      <x:c r="F137" s="45"/>
      <x:c r="G137" s="47"/>
      <x:c r="H137" s="47"/>
      <x:c r="I137" s="49" t="str">
        <x:f>IF(OR(G137="",H137=""),"",MAX(1,H137-G137+1))</x:f>
      </x:c>
      <x:c r="J137" s="51"/>
      <x:c r="K137" s="53"/>
      <x:c r="L137" s="53"/>
      <x:c r="M137" s="56"/>
      <x:c r="N137" s="56"/>
      <x:c r="O137" s="57" t="str">
        <x:f>IF(C137="","",M137-N137)</x:f>
      </x:c>
      <x:c r="P137" s="49" t="str">
        <x:f>IF(OR(C137="",H137=""),"",H137-TODAY())</x:f>
      </x:c>
      <x:c r="Q137" s="49" t="str">
        <x:f>IF(C137="","",IF(F137="Done","DONE",IF(AND(H137&lt;TODAY(),J137&lt;1),"OVERDUE",IF(AND(H137&lt;=TODAY()+7,J137&lt;1),"DUE SOON","ON TRACK"))))</x:f>
      </x:c>
      <x:c r="R137" s="59"/>
    </x:row>
    <x:row r="138" ht="22" customHeight="1">
      <x:c r="A138" s="45"/>
      <x:c r="B138" s="45"/>
      <x:c r="C138" s="59"/>
      <x:c r="D138" s="45"/>
      <x:c r="E138" s="45"/>
      <x:c r="F138" s="45"/>
      <x:c r="G138" s="47"/>
      <x:c r="H138" s="47"/>
      <x:c r="I138" s="49" t="str">
        <x:f>IF(OR(G138="",H138=""),"",MAX(1,H138-G138+1))</x:f>
      </x:c>
      <x:c r="J138" s="51"/>
      <x:c r="K138" s="53"/>
      <x:c r="L138" s="53"/>
      <x:c r="M138" s="56"/>
      <x:c r="N138" s="56"/>
      <x:c r="O138" s="57" t="str">
        <x:f>IF(C138="","",M138-N138)</x:f>
      </x:c>
      <x:c r="P138" s="49" t="str">
        <x:f>IF(OR(C138="",H138=""),"",H138-TODAY())</x:f>
      </x:c>
      <x:c r="Q138" s="49" t="str">
        <x:f>IF(C138="","",IF(F138="Done","DONE",IF(AND(H138&lt;TODAY(),J138&lt;1),"OVERDUE",IF(AND(H138&lt;=TODAY()+7,J138&lt;1),"DUE SOON","ON TRACK"))))</x:f>
      </x:c>
      <x:c r="R138" s="59"/>
    </x:row>
    <x:row r="139" ht="22" customHeight="1">
      <x:c r="A139" s="45"/>
      <x:c r="B139" s="45"/>
      <x:c r="C139" s="59"/>
      <x:c r="D139" s="45"/>
      <x:c r="E139" s="45"/>
      <x:c r="F139" s="45"/>
      <x:c r="G139" s="47"/>
      <x:c r="H139" s="47"/>
      <x:c r="I139" s="49" t="str">
        <x:f>IF(OR(G139="",H139=""),"",MAX(1,H139-G139+1))</x:f>
      </x:c>
      <x:c r="J139" s="51"/>
      <x:c r="K139" s="53"/>
      <x:c r="L139" s="53"/>
      <x:c r="M139" s="56"/>
      <x:c r="N139" s="56"/>
      <x:c r="O139" s="57" t="str">
        <x:f>IF(C139="","",M139-N139)</x:f>
      </x:c>
      <x:c r="P139" s="49" t="str">
        <x:f>IF(OR(C139="",H139=""),"",H139-TODAY())</x:f>
      </x:c>
      <x:c r="Q139" s="49" t="str">
        <x:f>IF(C139="","",IF(F139="Done","DONE",IF(AND(H139&lt;TODAY(),J139&lt;1),"OVERDUE",IF(AND(H139&lt;=TODAY()+7,J139&lt;1),"DUE SOON","ON TRACK"))))</x:f>
      </x:c>
      <x:c r="R139" s="59"/>
    </x:row>
    <x:row r="140" ht="22" customHeight="1">
      <x:c r="A140" s="45"/>
      <x:c r="B140" s="45"/>
      <x:c r="C140" s="59"/>
      <x:c r="D140" s="45"/>
      <x:c r="E140" s="45"/>
      <x:c r="F140" s="45"/>
      <x:c r="G140" s="47"/>
      <x:c r="H140" s="47"/>
      <x:c r="I140" s="49" t="str">
        <x:f>IF(OR(G140="",H140=""),"",MAX(1,H140-G140+1))</x:f>
      </x:c>
      <x:c r="J140" s="51"/>
      <x:c r="K140" s="53"/>
      <x:c r="L140" s="53"/>
      <x:c r="M140" s="56"/>
      <x:c r="N140" s="56"/>
      <x:c r="O140" s="57" t="str">
        <x:f>IF(C140="","",M140-N140)</x:f>
      </x:c>
      <x:c r="P140" s="49" t="str">
        <x:f>IF(OR(C140="",H140=""),"",H140-TODAY())</x:f>
      </x:c>
      <x:c r="Q140" s="49" t="str">
        <x:f>IF(C140="","",IF(F140="Done","DONE",IF(AND(H140&lt;TODAY(),J140&lt;1),"OVERDUE",IF(AND(H140&lt;=TODAY()+7,J140&lt;1),"DUE SOON","ON TRACK"))))</x:f>
      </x:c>
      <x:c r="R140" s="59"/>
    </x:row>
    <x:row r="141" ht="22" customHeight="1">
      <x:c r="A141" s="45"/>
      <x:c r="B141" s="45"/>
      <x:c r="C141" s="59"/>
      <x:c r="D141" s="45"/>
      <x:c r="E141" s="45"/>
      <x:c r="F141" s="45"/>
      <x:c r="G141" s="47"/>
      <x:c r="H141" s="47"/>
      <x:c r="I141" s="49" t="str">
        <x:f>IF(OR(G141="",H141=""),"",MAX(1,H141-G141+1))</x:f>
      </x:c>
      <x:c r="J141" s="51"/>
      <x:c r="K141" s="53"/>
      <x:c r="L141" s="53"/>
      <x:c r="M141" s="56"/>
      <x:c r="N141" s="56"/>
      <x:c r="O141" s="57" t="str">
        <x:f>IF(C141="","",M141-N141)</x:f>
      </x:c>
      <x:c r="P141" s="49" t="str">
        <x:f>IF(OR(C141="",H141=""),"",H141-TODAY())</x:f>
      </x:c>
      <x:c r="Q141" s="49" t="str">
        <x:f>IF(C141="","",IF(F141="Done","DONE",IF(AND(H141&lt;TODAY(),J141&lt;1),"OVERDUE",IF(AND(H141&lt;=TODAY()+7,J141&lt;1),"DUE SOON","ON TRACK"))))</x:f>
      </x:c>
      <x:c r="R141" s="59"/>
    </x:row>
    <x:row r="142" ht="22" customHeight="1">
      <x:c r="A142" s="45"/>
      <x:c r="B142" s="45"/>
      <x:c r="C142" s="59"/>
      <x:c r="D142" s="45"/>
      <x:c r="E142" s="45"/>
      <x:c r="F142" s="45"/>
      <x:c r="G142" s="47"/>
      <x:c r="H142" s="47"/>
      <x:c r="I142" s="49" t="str">
        <x:f>IF(OR(G142="",H142=""),"",MAX(1,H142-G142+1))</x:f>
      </x:c>
      <x:c r="J142" s="51"/>
      <x:c r="K142" s="53"/>
      <x:c r="L142" s="53"/>
      <x:c r="M142" s="56"/>
      <x:c r="N142" s="56"/>
      <x:c r="O142" s="57" t="str">
        <x:f>IF(C142="","",M142-N142)</x:f>
      </x:c>
      <x:c r="P142" s="49" t="str">
        <x:f>IF(OR(C142="",H142=""),"",H142-TODAY())</x:f>
      </x:c>
      <x:c r="Q142" s="49" t="str">
        <x:f>IF(C142="","",IF(F142="Done","DONE",IF(AND(H142&lt;TODAY(),J142&lt;1),"OVERDUE",IF(AND(H142&lt;=TODAY()+7,J142&lt;1),"DUE SOON","ON TRACK"))))</x:f>
      </x:c>
      <x:c r="R142" s="59"/>
    </x:row>
    <x:row r="143" ht="22" customHeight="1">
      <x:c r="A143" s="45"/>
      <x:c r="B143" s="45"/>
      <x:c r="C143" s="59"/>
      <x:c r="D143" s="45"/>
      <x:c r="E143" s="45"/>
      <x:c r="F143" s="45"/>
      <x:c r="G143" s="47"/>
      <x:c r="H143" s="47"/>
      <x:c r="I143" s="49" t="str">
        <x:f>IF(OR(G143="",H143=""),"",MAX(1,H143-G143+1))</x:f>
      </x:c>
      <x:c r="J143" s="51"/>
      <x:c r="K143" s="53"/>
      <x:c r="L143" s="53"/>
      <x:c r="M143" s="56"/>
      <x:c r="N143" s="56"/>
      <x:c r="O143" s="57" t="str">
        <x:f>IF(C143="","",M143-N143)</x:f>
      </x:c>
      <x:c r="P143" s="49" t="str">
        <x:f>IF(OR(C143="",H143=""),"",H143-TODAY())</x:f>
      </x:c>
      <x:c r="Q143" s="49" t="str">
        <x:f>IF(C143="","",IF(F143="Done","DONE",IF(AND(H143&lt;TODAY(),J143&lt;1),"OVERDUE",IF(AND(H143&lt;=TODAY()+7,J143&lt;1),"DUE SOON","ON TRACK"))))</x:f>
      </x:c>
      <x:c r="R143" s="59"/>
    </x:row>
    <x:row r="144" ht="22" customHeight="1">
      <x:c r="A144" s="45"/>
      <x:c r="B144" s="45"/>
      <x:c r="C144" s="59"/>
      <x:c r="D144" s="45"/>
      <x:c r="E144" s="45"/>
      <x:c r="F144" s="45"/>
      <x:c r="G144" s="47"/>
      <x:c r="H144" s="47"/>
      <x:c r="I144" s="49" t="str">
        <x:f>IF(OR(G144="",H144=""),"",MAX(1,H144-G144+1))</x:f>
      </x:c>
      <x:c r="J144" s="51"/>
      <x:c r="K144" s="53"/>
      <x:c r="L144" s="53"/>
      <x:c r="M144" s="56"/>
      <x:c r="N144" s="56"/>
      <x:c r="O144" s="57" t="str">
        <x:f>IF(C144="","",M144-N144)</x:f>
      </x:c>
      <x:c r="P144" s="49" t="str">
        <x:f>IF(OR(C144="",H144=""),"",H144-TODAY())</x:f>
      </x:c>
      <x:c r="Q144" s="49" t="str">
        <x:f>IF(C144="","",IF(F144="Done","DONE",IF(AND(H144&lt;TODAY(),J144&lt;1),"OVERDUE",IF(AND(H144&lt;=TODAY()+7,J144&lt;1),"DUE SOON","ON TRACK"))))</x:f>
      </x:c>
      <x:c r="R144" s="59"/>
    </x:row>
    <x:row r="145" ht="22" customHeight="1">
      <x:c r="A145" s="45"/>
      <x:c r="B145" s="45"/>
      <x:c r="C145" s="59"/>
      <x:c r="D145" s="45"/>
      <x:c r="E145" s="45"/>
      <x:c r="F145" s="45"/>
      <x:c r="G145" s="47"/>
      <x:c r="H145" s="47"/>
      <x:c r="I145" s="49" t="str">
        <x:f>IF(OR(G145="",H145=""),"",MAX(1,H145-G145+1))</x:f>
      </x:c>
      <x:c r="J145" s="51"/>
      <x:c r="K145" s="53"/>
      <x:c r="L145" s="53"/>
      <x:c r="M145" s="56"/>
      <x:c r="N145" s="56"/>
      <x:c r="O145" s="57" t="str">
        <x:f>IF(C145="","",M145-N145)</x:f>
      </x:c>
      <x:c r="P145" s="49" t="str">
        <x:f>IF(OR(C145="",H145=""),"",H145-TODAY())</x:f>
      </x:c>
      <x:c r="Q145" s="49" t="str">
        <x:f>IF(C145="","",IF(F145="Done","DONE",IF(AND(H145&lt;TODAY(),J145&lt;1),"OVERDUE",IF(AND(H145&lt;=TODAY()+7,J145&lt;1),"DUE SOON","ON TRACK"))))</x:f>
      </x:c>
      <x:c r="R145" s="59"/>
    </x:row>
    <x:row r="146" ht="22" customHeight="1">
      <x:c r="A146" s="45"/>
      <x:c r="B146" s="45"/>
      <x:c r="C146" s="59"/>
      <x:c r="D146" s="45"/>
      <x:c r="E146" s="45"/>
      <x:c r="F146" s="45"/>
      <x:c r="G146" s="47"/>
      <x:c r="H146" s="47"/>
      <x:c r="I146" s="49" t="str">
        <x:f>IF(OR(G146="",H146=""),"",MAX(1,H146-G146+1))</x:f>
      </x:c>
      <x:c r="J146" s="51"/>
      <x:c r="K146" s="53"/>
      <x:c r="L146" s="53"/>
      <x:c r="M146" s="56"/>
      <x:c r="N146" s="56"/>
      <x:c r="O146" s="57" t="str">
        <x:f>IF(C146="","",M146-N146)</x:f>
      </x:c>
      <x:c r="P146" s="49" t="str">
        <x:f>IF(OR(C146="",H146=""),"",H146-TODAY())</x:f>
      </x:c>
      <x:c r="Q146" s="49" t="str">
        <x:f>IF(C146="","",IF(F146="Done","DONE",IF(AND(H146&lt;TODAY(),J146&lt;1),"OVERDUE",IF(AND(H146&lt;=TODAY()+7,J146&lt;1),"DUE SOON","ON TRACK"))))</x:f>
      </x:c>
      <x:c r="R146" s="59"/>
    </x:row>
    <x:row r="147" ht="22" customHeight="1">
      <x:c r="A147" s="45"/>
      <x:c r="B147" s="45"/>
      <x:c r="C147" s="59"/>
      <x:c r="D147" s="45"/>
      <x:c r="E147" s="45"/>
      <x:c r="F147" s="45"/>
      <x:c r="G147" s="47"/>
      <x:c r="H147" s="47"/>
      <x:c r="I147" s="49" t="str">
        <x:f>IF(OR(G147="",H147=""),"",MAX(1,H147-G147+1))</x:f>
      </x:c>
      <x:c r="J147" s="51"/>
      <x:c r="K147" s="53"/>
      <x:c r="L147" s="53"/>
      <x:c r="M147" s="56"/>
      <x:c r="N147" s="56"/>
      <x:c r="O147" s="57" t="str">
        <x:f>IF(C147="","",M147-N147)</x:f>
      </x:c>
      <x:c r="P147" s="49" t="str">
        <x:f>IF(OR(C147="",H147=""),"",H147-TODAY())</x:f>
      </x:c>
      <x:c r="Q147" s="49" t="str">
        <x:f>IF(C147="","",IF(F147="Done","DONE",IF(AND(H147&lt;TODAY(),J147&lt;1),"OVERDUE",IF(AND(H147&lt;=TODAY()+7,J147&lt;1),"DUE SOON","ON TRACK"))))</x:f>
      </x:c>
      <x:c r="R147" s="59"/>
    </x:row>
    <x:row r="148" ht="22" customHeight="1">
      <x:c r="A148" s="45"/>
      <x:c r="B148" s="45"/>
      <x:c r="C148" s="59"/>
      <x:c r="D148" s="45"/>
      <x:c r="E148" s="45"/>
      <x:c r="F148" s="45"/>
      <x:c r="G148" s="47"/>
      <x:c r="H148" s="47"/>
      <x:c r="I148" s="49" t="str">
        <x:f>IF(OR(G148="",H148=""),"",MAX(1,H148-G148+1))</x:f>
      </x:c>
      <x:c r="J148" s="51"/>
      <x:c r="K148" s="53"/>
      <x:c r="L148" s="53"/>
      <x:c r="M148" s="56"/>
      <x:c r="N148" s="56"/>
      <x:c r="O148" s="57" t="str">
        <x:f>IF(C148="","",M148-N148)</x:f>
      </x:c>
      <x:c r="P148" s="49" t="str">
        <x:f>IF(OR(C148="",H148=""),"",H148-TODAY())</x:f>
      </x:c>
      <x:c r="Q148" s="49" t="str">
        <x:f>IF(C148="","",IF(F148="Done","DONE",IF(AND(H148&lt;TODAY(),J148&lt;1),"OVERDUE",IF(AND(H148&lt;=TODAY()+7,J148&lt;1),"DUE SOON","ON TRACK"))))</x:f>
      </x:c>
      <x:c r="R148" s="59"/>
    </x:row>
    <x:row r="149" ht="22" customHeight="1">
      <x:c r="A149" s="45"/>
      <x:c r="B149" s="45"/>
      <x:c r="C149" s="59"/>
      <x:c r="D149" s="45"/>
      <x:c r="E149" s="45"/>
      <x:c r="F149" s="45"/>
      <x:c r="G149" s="47"/>
      <x:c r="H149" s="47"/>
      <x:c r="I149" s="49" t="str">
        <x:f>IF(OR(G149="",H149=""),"",MAX(1,H149-G149+1))</x:f>
      </x:c>
      <x:c r="J149" s="51"/>
      <x:c r="K149" s="53"/>
      <x:c r="L149" s="53"/>
      <x:c r="M149" s="56"/>
      <x:c r="N149" s="56"/>
      <x:c r="O149" s="57" t="str">
        <x:f>IF(C149="","",M149-N149)</x:f>
      </x:c>
      <x:c r="P149" s="49" t="str">
        <x:f>IF(OR(C149="",H149=""),"",H149-TODAY())</x:f>
      </x:c>
      <x:c r="Q149" s="49" t="str">
        <x:f>IF(C149="","",IF(F149="Done","DONE",IF(AND(H149&lt;TODAY(),J149&lt;1),"OVERDUE",IF(AND(H149&lt;=TODAY()+7,J149&lt;1),"DUE SOON","ON TRACK"))))</x:f>
      </x:c>
      <x:c r="R149" s="59"/>
    </x:row>
    <x:row r="150" ht="22" customHeight="1">
      <x:c r="A150" s="45"/>
      <x:c r="B150" s="45"/>
      <x:c r="C150" s="59"/>
      <x:c r="D150" s="45"/>
      <x:c r="E150" s="45"/>
      <x:c r="F150" s="45"/>
      <x:c r="G150" s="47"/>
      <x:c r="H150" s="47"/>
      <x:c r="I150" s="49" t="str">
        <x:f>IF(OR(G150="",H150=""),"",MAX(1,H150-G150+1))</x:f>
      </x:c>
      <x:c r="J150" s="51"/>
      <x:c r="K150" s="53"/>
      <x:c r="L150" s="53"/>
      <x:c r="M150" s="56"/>
      <x:c r="N150" s="56"/>
      <x:c r="O150" s="57" t="str">
        <x:f>IF(C150="","",M150-N150)</x:f>
      </x:c>
      <x:c r="P150" s="49" t="str">
        <x:f>IF(OR(C150="",H150=""),"",H150-TODAY())</x:f>
      </x:c>
      <x:c r="Q150" s="49" t="str">
        <x:f>IF(C150="","",IF(F150="Done","DONE",IF(AND(H150&lt;TODAY(),J150&lt;1),"OVERDUE",IF(AND(H150&lt;=TODAY()+7,J150&lt;1),"DUE SOON","ON TRACK"))))</x:f>
      </x:c>
      <x:c r="R150" s="59"/>
    </x:row>
    <x:row r="151" ht="22" customHeight="1">
      <x:c r="A151" s="45"/>
      <x:c r="B151" s="45"/>
      <x:c r="C151" s="59"/>
      <x:c r="D151" s="45"/>
      <x:c r="E151" s="45"/>
      <x:c r="F151" s="45"/>
      <x:c r="G151" s="47"/>
      <x:c r="H151" s="47"/>
      <x:c r="I151" s="49" t="str">
        <x:f>IF(OR(G151="",H151=""),"",MAX(1,H151-G151+1))</x:f>
      </x:c>
      <x:c r="J151" s="51"/>
      <x:c r="K151" s="53"/>
      <x:c r="L151" s="53"/>
      <x:c r="M151" s="56"/>
      <x:c r="N151" s="56"/>
      <x:c r="O151" s="57" t="str">
        <x:f>IF(C151="","",M151-N151)</x:f>
      </x:c>
      <x:c r="P151" s="49" t="str">
        <x:f>IF(OR(C151="",H151=""),"",H151-TODAY())</x:f>
      </x:c>
      <x:c r="Q151" s="49" t="str">
        <x:f>IF(C151="","",IF(F151="Done","DONE",IF(AND(H151&lt;TODAY(),J151&lt;1),"OVERDUE",IF(AND(H151&lt;=TODAY()+7,J151&lt;1),"DUE SOON","ON TRACK"))))</x:f>
      </x:c>
      <x:c r="R151" s="59"/>
    </x:row>
    <x:row r="152" ht="22" customHeight="1">
      <x:c r="A152" s="45"/>
      <x:c r="B152" s="45"/>
      <x:c r="C152" s="59"/>
      <x:c r="D152" s="45"/>
      <x:c r="E152" s="45"/>
      <x:c r="F152" s="45"/>
      <x:c r="G152" s="47"/>
      <x:c r="H152" s="47"/>
      <x:c r="I152" s="49" t="str">
        <x:f>IF(OR(G152="",H152=""),"",MAX(1,H152-G152+1))</x:f>
      </x:c>
      <x:c r="J152" s="51"/>
      <x:c r="K152" s="53"/>
      <x:c r="L152" s="53"/>
      <x:c r="M152" s="56"/>
      <x:c r="N152" s="56"/>
      <x:c r="O152" s="57" t="str">
        <x:f>IF(C152="","",M152-N152)</x:f>
      </x:c>
      <x:c r="P152" s="49" t="str">
        <x:f>IF(OR(C152="",H152=""),"",H152-TODAY())</x:f>
      </x:c>
      <x:c r="Q152" s="49" t="str">
        <x:f>IF(C152="","",IF(F152="Done","DONE",IF(AND(H152&lt;TODAY(),J152&lt;1),"OVERDUE",IF(AND(H152&lt;=TODAY()+7,J152&lt;1),"DUE SOON","ON TRACK"))))</x:f>
      </x:c>
      <x:c r="R152" s="59"/>
    </x:row>
    <x:row r="153" ht="22" customHeight="1">
      <x:c r="A153" s="45"/>
      <x:c r="B153" s="45"/>
      <x:c r="C153" s="59"/>
      <x:c r="D153" s="45"/>
      <x:c r="E153" s="45"/>
      <x:c r="F153" s="45"/>
      <x:c r="G153" s="47"/>
      <x:c r="H153" s="47"/>
      <x:c r="I153" s="49" t="str">
        <x:f>IF(OR(G153="",H153=""),"",MAX(1,H153-G153+1))</x:f>
      </x:c>
      <x:c r="J153" s="51"/>
      <x:c r="K153" s="53"/>
      <x:c r="L153" s="53"/>
      <x:c r="M153" s="56"/>
      <x:c r="N153" s="56"/>
      <x:c r="O153" s="57" t="str">
        <x:f>IF(C153="","",M153-N153)</x:f>
      </x:c>
      <x:c r="P153" s="49" t="str">
        <x:f>IF(OR(C153="",H153=""),"",H153-TODAY())</x:f>
      </x:c>
      <x:c r="Q153" s="49" t="str">
        <x:f>IF(C153="","",IF(F153="Done","DONE",IF(AND(H153&lt;TODAY(),J153&lt;1),"OVERDUE",IF(AND(H153&lt;=TODAY()+7,J153&lt;1),"DUE SOON","ON TRACK"))))</x:f>
      </x:c>
      <x:c r="R153" s="59"/>
    </x:row>
    <x:row r="154" ht="22" customHeight="1">
      <x:c r="A154" s="45"/>
      <x:c r="B154" s="45"/>
      <x:c r="C154" s="59"/>
      <x:c r="D154" s="45"/>
      <x:c r="E154" s="45"/>
      <x:c r="F154" s="45"/>
      <x:c r="G154" s="47"/>
      <x:c r="H154" s="47"/>
      <x:c r="I154" s="49" t="str">
        <x:f>IF(OR(G154="",H154=""),"",MAX(1,H154-G154+1))</x:f>
      </x:c>
      <x:c r="J154" s="51"/>
      <x:c r="K154" s="53"/>
      <x:c r="L154" s="53"/>
      <x:c r="M154" s="56"/>
      <x:c r="N154" s="56"/>
      <x:c r="O154" s="57" t="str">
        <x:f>IF(C154="","",M154-N154)</x:f>
      </x:c>
      <x:c r="P154" s="49" t="str">
        <x:f>IF(OR(C154="",H154=""),"",H154-TODAY())</x:f>
      </x:c>
      <x:c r="Q154" s="49" t="str">
        <x:f>IF(C154="","",IF(F154="Done","DONE",IF(AND(H154&lt;TODAY(),J154&lt;1),"OVERDUE",IF(AND(H154&lt;=TODAY()+7,J154&lt;1),"DUE SOON","ON TRACK"))))</x:f>
      </x:c>
      <x:c r="R154" s="59"/>
    </x:row>
    <x:row r="155" ht="22" customHeight="1">
      <x:c r="A155" s="45"/>
      <x:c r="B155" s="45"/>
      <x:c r="C155" s="59"/>
      <x:c r="D155" s="45"/>
      <x:c r="E155" s="45"/>
      <x:c r="F155" s="45"/>
      <x:c r="G155" s="47"/>
      <x:c r="H155" s="47"/>
      <x:c r="I155" s="49" t="str">
        <x:f>IF(OR(G155="",H155=""),"",MAX(1,H155-G155+1))</x:f>
      </x:c>
      <x:c r="J155" s="51"/>
      <x:c r="K155" s="53"/>
      <x:c r="L155" s="53"/>
      <x:c r="M155" s="56"/>
      <x:c r="N155" s="56"/>
      <x:c r="O155" s="57" t="str">
        <x:f>IF(C155="","",M155-N155)</x:f>
      </x:c>
      <x:c r="P155" s="49" t="str">
        <x:f>IF(OR(C155="",H155=""),"",H155-TODAY())</x:f>
      </x:c>
      <x:c r="Q155" s="49" t="str">
        <x:f>IF(C155="","",IF(F155="Done","DONE",IF(AND(H155&lt;TODAY(),J155&lt;1),"OVERDUE",IF(AND(H155&lt;=TODAY()+7,J155&lt;1),"DUE SOON","ON TRACK"))))</x:f>
      </x:c>
      <x:c r="R155" s="59"/>
    </x:row>
    <x:row r="156" ht="22" customHeight="1">
      <x:c r="A156" s="45"/>
      <x:c r="B156" s="45"/>
      <x:c r="C156" s="59"/>
      <x:c r="D156" s="45"/>
      <x:c r="E156" s="45"/>
      <x:c r="F156" s="45"/>
      <x:c r="G156" s="47"/>
      <x:c r="H156" s="47"/>
      <x:c r="I156" s="49" t="str">
        <x:f>IF(OR(G156="",H156=""),"",MAX(1,H156-G156+1))</x:f>
      </x:c>
      <x:c r="J156" s="51"/>
      <x:c r="K156" s="53"/>
      <x:c r="L156" s="53"/>
      <x:c r="M156" s="56"/>
      <x:c r="N156" s="56"/>
      <x:c r="O156" s="57" t="str">
        <x:f>IF(C156="","",M156-N156)</x:f>
      </x:c>
      <x:c r="P156" s="49" t="str">
        <x:f>IF(OR(C156="",H156=""),"",H156-TODAY())</x:f>
      </x:c>
      <x:c r="Q156" s="49" t="str">
        <x:f>IF(C156="","",IF(F156="Done","DONE",IF(AND(H156&lt;TODAY(),J156&lt;1),"OVERDUE",IF(AND(H156&lt;=TODAY()+7,J156&lt;1),"DUE SOON","ON TRACK"))))</x:f>
      </x:c>
      <x:c r="R156" s="59"/>
    </x:row>
    <x:row r="157" ht="22" customHeight="1">
      <x:c r="A157" s="45"/>
      <x:c r="B157" s="45"/>
      <x:c r="C157" s="59"/>
      <x:c r="D157" s="45"/>
      <x:c r="E157" s="45"/>
      <x:c r="F157" s="45"/>
      <x:c r="G157" s="47"/>
      <x:c r="H157" s="47"/>
      <x:c r="I157" s="49" t="str">
        <x:f>IF(OR(G157="",H157=""),"",MAX(1,H157-G157+1))</x:f>
      </x:c>
      <x:c r="J157" s="51"/>
      <x:c r="K157" s="53"/>
      <x:c r="L157" s="53"/>
      <x:c r="M157" s="56"/>
      <x:c r="N157" s="56"/>
      <x:c r="O157" s="57" t="str">
        <x:f>IF(C157="","",M157-N157)</x:f>
      </x:c>
      <x:c r="P157" s="49" t="str">
        <x:f>IF(OR(C157="",H157=""),"",H157-TODAY())</x:f>
      </x:c>
      <x:c r="Q157" s="49" t="str">
        <x:f>IF(C157="","",IF(F157="Done","DONE",IF(AND(H157&lt;TODAY(),J157&lt;1),"OVERDUE",IF(AND(H157&lt;=TODAY()+7,J157&lt;1),"DUE SOON","ON TRACK"))))</x:f>
      </x:c>
      <x:c r="R157" s="59"/>
    </x:row>
    <x:row r="158" ht="22" customHeight="1">
      <x:c r="A158" s="45"/>
      <x:c r="B158" s="45"/>
      <x:c r="C158" s="59"/>
      <x:c r="D158" s="45"/>
      <x:c r="E158" s="45"/>
      <x:c r="F158" s="45"/>
      <x:c r="G158" s="47"/>
      <x:c r="H158" s="47"/>
      <x:c r="I158" s="49" t="str">
        <x:f>IF(OR(G158="",H158=""),"",MAX(1,H158-G158+1))</x:f>
      </x:c>
      <x:c r="J158" s="51"/>
      <x:c r="K158" s="53"/>
      <x:c r="L158" s="53"/>
      <x:c r="M158" s="56"/>
      <x:c r="N158" s="56"/>
      <x:c r="O158" s="57" t="str">
        <x:f>IF(C158="","",M158-N158)</x:f>
      </x:c>
      <x:c r="P158" s="49" t="str">
        <x:f>IF(OR(C158="",H158=""),"",H158-TODAY())</x:f>
      </x:c>
      <x:c r="Q158" s="49" t="str">
        <x:f>IF(C158="","",IF(F158="Done","DONE",IF(AND(H158&lt;TODAY(),J158&lt;1),"OVERDUE",IF(AND(H158&lt;=TODAY()+7,J158&lt;1),"DUE SOON","ON TRACK"))))</x:f>
      </x:c>
      <x:c r="R158" s="59"/>
    </x:row>
    <x:row r="159" ht="22" customHeight="1">
      <x:c r="A159" s="45"/>
      <x:c r="B159" s="45"/>
      <x:c r="C159" s="59"/>
      <x:c r="D159" s="45"/>
      <x:c r="E159" s="45"/>
      <x:c r="F159" s="45"/>
      <x:c r="G159" s="47"/>
      <x:c r="H159" s="47"/>
      <x:c r="I159" s="49" t="str">
        <x:f>IF(OR(G159="",H159=""),"",MAX(1,H159-G159+1))</x:f>
      </x:c>
      <x:c r="J159" s="51"/>
      <x:c r="K159" s="53"/>
      <x:c r="L159" s="53"/>
      <x:c r="M159" s="56"/>
      <x:c r="N159" s="56"/>
      <x:c r="O159" s="57" t="str">
        <x:f>IF(C159="","",M159-N159)</x:f>
      </x:c>
      <x:c r="P159" s="49" t="str">
        <x:f>IF(OR(C159="",H159=""),"",H159-TODAY())</x:f>
      </x:c>
      <x:c r="Q159" s="49" t="str">
        <x:f>IF(C159="","",IF(F159="Done","DONE",IF(AND(H159&lt;TODAY(),J159&lt;1),"OVERDUE",IF(AND(H159&lt;=TODAY()+7,J159&lt;1),"DUE SOON","ON TRACK"))))</x:f>
      </x:c>
      <x:c r="R159" s="59"/>
    </x:row>
    <x:row r="160" ht="22" customHeight="1">
      <x:c r="A160" s="45"/>
      <x:c r="B160" s="45"/>
      <x:c r="C160" s="59"/>
      <x:c r="D160" s="45"/>
      <x:c r="E160" s="45"/>
      <x:c r="F160" s="45"/>
      <x:c r="G160" s="47"/>
      <x:c r="H160" s="47"/>
      <x:c r="I160" s="49" t="str">
        <x:f>IF(OR(G160="",H160=""),"",MAX(1,H160-G160+1))</x:f>
      </x:c>
      <x:c r="J160" s="51"/>
      <x:c r="K160" s="53"/>
      <x:c r="L160" s="53"/>
      <x:c r="M160" s="56"/>
      <x:c r="N160" s="56"/>
      <x:c r="O160" s="57" t="str">
        <x:f>IF(C160="","",M160-N160)</x:f>
      </x:c>
      <x:c r="P160" s="49" t="str">
        <x:f>IF(OR(C160="",H160=""),"",H160-TODAY())</x:f>
      </x:c>
      <x:c r="Q160" s="49" t="str">
        <x:f>IF(C160="","",IF(F160="Done","DONE",IF(AND(H160&lt;TODAY(),J160&lt;1),"OVERDUE",IF(AND(H160&lt;=TODAY()+7,J160&lt;1),"DUE SOON","ON TRACK"))))</x:f>
      </x:c>
      <x:c r="R160" s="59"/>
    </x:row>
    <x:row r="161" ht="22" customHeight="1">
      <x:c r="A161" s="45"/>
      <x:c r="B161" s="45"/>
      <x:c r="C161" s="59"/>
      <x:c r="D161" s="45"/>
      <x:c r="E161" s="45"/>
      <x:c r="F161" s="45"/>
      <x:c r="G161" s="47"/>
      <x:c r="H161" s="47"/>
      <x:c r="I161" s="49" t="str">
        <x:f>IF(OR(G161="",H161=""),"",MAX(1,H161-G161+1))</x:f>
      </x:c>
      <x:c r="J161" s="51"/>
      <x:c r="K161" s="53"/>
      <x:c r="L161" s="53"/>
      <x:c r="M161" s="56"/>
      <x:c r="N161" s="56"/>
      <x:c r="O161" s="57" t="str">
        <x:f>IF(C161="","",M161-N161)</x:f>
      </x:c>
      <x:c r="P161" s="49" t="str">
        <x:f>IF(OR(C161="",H161=""),"",H161-TODAY())</x:f>
      </x:c>
      <x:c r="Q161" s="49" t="str">
        <x:f>IF(C161="","",IF(F161="Done","DONE",IF(AND(H161&lt;TODAY(),J161&lt;1),"OVERDUE",IF(AND(H161&lt;=TODAY()+7,J161&lt;1),"DUE SOON","ON TRACK"))))</x:f>
      </x:c>
      <x:c r="R161" s="59"/>
    </x:row>
    <x:row r="162" ht="22" customHeight="1">
      <x:c r="A162" s="45"/>
      <x:c r="B162" s="45"/>
      <x:c r="C162" s="59"/>
      <x:c r="D162" s="45"/>
      <x:c r="E162" s="45"/>
      <x:c r="F162" s="45"/>
      <x:c r="G162" s="47"/>
      <x:c r="H162" s="47"/>
      <x:c r="I162" s="49" t="str">
        <x:f>IF(OR(G162="",H162=""),"",MAX(1,H162-G162+1))</x:f>
      </x:c>
      <x:c r="J162" s="51"/>
      <x:c r="K162" s="53"/>
      <x:c r="L162" s="53"/>
      <x:c r="M162" s="56"/>
      <x:c r="N162" s="56"/>
      <x:c r="O162" s="57" t="str">
        <x:f>IF(C162="","",M162-N162)</x:f>
      </x:c>
      <x:c r="P162" s="49" t="str">
        <x:f>IF(OR(C162="",H162=""),"",H162-TODAY())</x:f>
      </x:c>
      <x:c r="Q162" s="49" t="str">
        <x:f>IF(C162="","",IF(F162="Done","DONE",IF(AND(H162&lt;TODAY(),J162&lt;1),"OVERDUE",IF(AND(H162&lt;=TODAY()+7,J162&lt;1),"DUE SOON","ON TRACK"))))</x:f>
      </x:c>
      <x:c r="R162" s="59"/>
    </x:row>
    <x:row r="163" ht="22" customHeight="1">
      <x:c r="A163" s="45"/>
      <x:c r="B163" s="45"/>
      <x:c r="C163" s="59"/>
      <x:c r="D163" s="45"/>
      <x:c r="E163" s="45"/>
      <x:c r="F163" s="45"/>
      <x:c r="G163" s="47"/>
      <x:c r="H163" s="47"/>
      <x:c r="I163" s="49" t="str">
        <x:f>IF(OR(G163="",H163=""),"",MAX(1,H163-G163+1))</x:f>
      </x:c>
      <x:c r="J163" s="51"/>
      <x:c r="K163" s="53"/>
      <x:c r="L163" s="53"/>
      <x:c r="M163" s="56"/>
      <x:c r="N163" s="56"/>
      <x:c r="O163" s="57" t="str">
        <x:f>IF(C163="","",M163-N163)</x:f>
      </x:c>
      <x:c r="P163" s="49" t="str">
        <x:f>IF(OR(C163="",H163=""),"",H163-TODAY())</x:f>
      </x:c>
      <x:c r="Q163" s="49" t="str">
        <x:f>IF(C163="","",IF(F163="Done","DONE",IF(AND(H163&lt;TODAY(),J163&lt;1),"OVERDUE",IF(AND(H163&lt;=TODAY()+7,J163&lt;1),"DUE SOON","ON TRACK"))))</x:f>
      </x:c>
      <x:c r="R163" s="59"/>
    </x:row>
    <x:row r="164" ht="22" customHeight="1">
      <x:c r="A164" s="45"/>
      <x:c r="B164" s="45"/>
      <x:c r="C164" s="59"/>
      <x:c r="D164" s="45"/>
      <x:c r="E164" s="45"/>
      <x:c r="F164" s="45"/>
      <x:c r="G164" s="47"/>
      <x:c r="H164" s="47"/>
      <x:c r="I164" s="49" t="str">
        <x:f>IF(OR(G164="",H164=""),"",MAX(1,H164-G164+1))</x:f>
      </x:c>
      <x:c r="J164" s="51"/>
      <x:c r="K164" s="53"/>
      <x:c r="L164" s="53"/>
      <x:c r="M164" s="56"/>
      <x:c r="N164" s="56"/>
      <x:c r="O164" s="57" t="str">
        <x:f>IF(C164="","",M164-N164)</x:f>
      </x:c>
      <x:c r="P164" s="49" t="str">
        <x:f>IF(OR(C164="",H164=""),"",H164-TODAY())</x:f>
      </x:c>
      <x:c r="Q164" s="49" t="str">
        <x:f>IF(C164="","",IF(F164="Done","DONE",IF(AND(H164&lt;TODAY(),J164&lt;1),"OVERDUE",IF(AND(H164&lt;=TODAY()+7,J164&lt;1),"DUE SOON","ON TRACK"))))</x:f>
      </x:c>
      <x:c r="R164" s="59"/>
    </x:row>
    <x:row r="165" ht="22" customHeight="1">
      <x:c r="A165" s="45"/>
      <x:c r="B165" s="45"/>
      <x:c r="C165" s="59"/>
      <x:c r="D165" s="45"/>
      <x:c r="E165" s="45"/>
      <x:c r="F165" s="45"/>
      <x:c r="G165" s="47"/>
      <x:c r="H165" s="47"/>
      <x:c r="I165" s="49" t="str">
        <x:f>IF(OR(G165="",H165=""),"",MAX(1,H165-G165+1))</x:f>
      </x:c>
      <x:c r="J165" s="51"/>
      <x:c r="K165" s="53"/>
      <x:c r="L165" s="53"/>
      <x:c r="M165" s="56"/>
      <x:c r="N165" s="56"/>
      <x:c r="O165" s="57" t="str">
        <x:f>IF(C165="","",M165-N165)</x:f>
      </x:c>
      <x:c r="P165" s="49" t="str">
        <x:f>IF(OR(C165="",H165=""),"",H165-TODAY())</x:f>
      </x:c>
      <x:c r="Q165" s="49" t="str">
        <x:f>IF(C165="","",IF(F165="Done","DONE",IF(AND(H165&lt;TODAY(),J165&lt;1),"OVERDUE",IF(AND(H165&lt;=TODAY()+7,J165&lt;1),"DUE SOON","ON TRACK"))))</x:f>
      </x:c>
      <x:c r="R165" s="59"/>
    </x:row>
    <x:row r="166" ht="22" customHeight="1">
      <x:c r="A166" s="45"/>
      <x:c r="B166" s="45"/>
      <x:c r="C166" s="59"/>
      <x:c r="D166" s="45"/>
      <x:c r="E166" s="45"/>
      <x:c r="F166" s="45"/>
      <x:c r="G166" s="47"/>
      <x:c r="H166" s="47"/>
      <x:c r="I166" s="49" t="str">
        <x:f>IF(OR(G166="",H166=""),"",MAX(1,H166-G166+1))</x:f>
      </x:c>
      <x:c r="J166" s="51"/>
      <x:c r="K166" s="53"/>
      <x:c r="L166" s="53"/>
      <x:c r="M166" s="56"/>
      <x:c r="N166" s="56"/>
      <x:c r="O166" s="57" t="str">
        <x:f>IF(C166="","",M166-N166)</x:f>
      </x:c>
      <x:c r="P166" s="49" t="str">
        <x:f>IF(OR(C166="",H166=""),"",H166-TODAY())</x:f>
      </x:c>
      <x:c r="Q166" s="49" t="str">
        <x:f>IF(C166="","",IF(F166="Done","DONE",IF(AND(H166&lt;TODAY(),J166&lt;1),"OVERDUE",IF(AND(H166&lt;=TODAY()+7,J166&lt;1),"DUE SOON","ON TRACK"))))</x:f>
      </x:c>
      <x:c r="R166" s="59"/>
    </x:row>
    <x:row r="167" ht="22" customHeight="1">
      <x:c r="A167" s="45"/>
      <x:c r="B167" s="45"/>
      <x:c r="C167" s="59"/>
      <x:c r="D167" s="45"/>
      <x:c r="E167" s="45"/>
      <x:c r="F167" s="45"/>
      <x:c r="G167" s="47"/>
      <x:c r="H167" s="47"/>
      <x:c r="I167" s="49" t="str">
        <x:f>IF(OR(G167="",H167=""),"",MAX(1,H167-G167+1))</x:f>
      </x:c>
      <x:c r="J167" s="51"/>
      <x:c r="K167" s="53"/>
      <x:c r="L167" s="53"/>
      <x:c r="M167" s="56"/>
      <x:c r="N167" s="56"/>
      <x:c r="O167" s="57" t="str">
        <x:f>IF(C167="","",M167-N167)</x:f>
      </x:c>
      <x:c r="P167" s="49" t="str">
        <x:f>IF(OR(C167="",H167=""),"",H167-TODAY())</x:f>
      </x:c>
      <x:c r="Q167" s="49" t="str">
        <x:f>IF(C167="","",IF(F167="Done","DONE",IF(AND(H167&lt;TODAY(),J167&lt;1),"OVERDUE",IF(AND(H167&lt;=TODAY()+7,J167&lt;1),"DUE SOON","ON TRACK"))))</x:f>
      </x:c>
      <x:c r="R167" s="59"/>
    </x:row>
    <x:row r="168" ht="22" customHeight="1">
      <x:c r="A168" s="45"/>
      <x:c r="B168" s="45"/>
      <x:c r="C168" s="59"/>
      <x:c r="D168" s="45"/>
      <x:c r="E168" s="45"/>
      <x:c r="F168" s="45"/>
      <x:c r="G168" s="47"/>
      <x:c r="H168" s="47"/>
      <x:c r="I168" s="49" t="str">
        <x:f>IF(OR(G168="",H168=""),"",MAX(1,H168-G168+1))</x:f>
      </x:c>
      <x:c r="J168" s="51"/>
      <x:c r="K168" s="53"/>
      <x:c r="L168" s="53"/>
      <x:c r="M168" s="56"/>
      <x:c r="N168" s="56"/>
      <x:c r="O168" s="57" t="str">
        <x:f>IF(C168="","",M168-N168)</x:f>
      </x:c>
      <x:c r="P168" s="49" t="str">
        <x:f>IF(OR(C168="",H168=""),"",H168-TODAY())</x:f>
      </x:c>
      <x:c r="Q168" s="49" t="str">
        <x:f>IF(C168="","",IF(F168="Done","DONE",IF(AND(H168&lt;TODAY(),J168&lt;1),"OVERDUE",IF(AND(H168&lt;=TODAY()+7,J168&lt;1),"DUE SOON","ON TRACK"))))</x:f>
      </x:c>
      <x:c r="R168" s="59"/>
    </x:row>
    <x:row r="169" ht="22" customHeight="1">
      <x:c r="A169" s="45"/>
      <x:c r="B169" s="45"/>
      <x:c r="C169" s="59"/>
      <x:c r="D169" s="45"/>
      <x:c r="E169" s="45"/>
      <x:c r="F169" s="45"/>
      <x:c r="G169" s="47"/>
      <x:c r="H169" s="47"/>
      <x:c r="I169" s="49" t="str">
        <x:f>IF(OR(G169="",H169=""),"",MAX(1,H169-G169+1))</x:f>
      </x:c>
      <x:c r="J169" s="51"/>
      <x:c r="K169" s="53"/>
      <x:c r="L169" s="53"/>
      <x:c r="M169" s="56"/>
      <x:c r="N169" s="56"/>
      <x:c r="O169" s="57" t="str">
        <x:f>IF(C169="","",M169-N169)</x:f>
      </x:c>
      <x:c r="P169" s="49" t="str">
        <x:f>IF(OR(C169="",H169=""),"",H169-TODAY())</x:f>
      </x:c>
      <x:c r="Q169" s="49" t="str">
        <x:f>IF(C169="","",IF(F169="Done","DONE",IF(AND(H169&lt;TODAY(),J169&lt;1),"OVERDUE",IF(AND(H169&lt;=TODAY()+7,J169&lt;1),"DUE SOON","ON TRACK"))))</x:f>
      </x:c>
      <x:c r="R169" s="59"/>
    </x:row>
    <x:row r="170" ht="22" customHeight="1">
      <x:c r="A170" s="45"/>
      <x:c r="B170" s="45"/>
      <x:c r="C170" s="59"/>
      <x:c r="D170" s="45"/>
      <x:c r="E170" s="45"/>
      <x:c r="F170" s="45"/>
      <x:c r="G170" s="47"/>
      <x:c r="H170" s="47"/>
      <x:c r="I170" s="49" t="str">
        <x:f>IF(OR(G170="",H170=""),"",MAX(1,H170-G170+1))</x:f>
      </x:c>
      <x:c r="J170" s="51"/>
      <x:c r="K170" s="53"/>
      <x:c r="L170" s="53"/>
      <x:c r="M170" s="56"/>
      <x:c r="N170" s="56"/>
      <x:c r="O170" s="57" t="str">
        <x:f>IF(C170="","",M170-N170)</x:f>
      </x:c>
      <x:c r="P170" s="49" t="str">
        <x:f>IF(OR(C170="",H170=""),"",H170-TODAY())</x:f>
      </x:c>
      <x:c r="Q170" s="49" t="str">
        <x:f>IF(C170="","",IF(F170="Done","DONE",IF(AND(H170&lt;TODAY(),J170&lt;1),"OVERDUE",IF(AND(H170&lt;=TODAY()+7,J170&lt;1),"DUE SOON","ON TRACK"))))</x:f>
      </x:c>
      <x:c r="R170" s="59"/>
    </x:row>
    <x:row r="171" ht="22" customHeight="1">
      <x:c r="A171" s="45"/>
      <x:c r="B171" s="45"/>
      <x:c r="C171" s="59"/>
      <x:c r="D171" s="45"/>
      <x:c r="E171" s="45"/>
      <x:c r="F171" s="45"/>
      <x:c r="G171" s="47"/>
      <x:c r="H171" s="47"/>
      <x:c r="I171" s="49" t="str">
        <x:f>IF(OR(G171="",H171=""),"",MAX(1,H171-G171+1))</x:f>
      </x:c>
      <x:c r="J171" s="51"/>
      <x:c r="K171" s="53"/>
      <x:c r="L171" s="53"/>
      <x:c r="M171" s="56"/>
      <x:c r="N171" s="56"/>
      <x:c r="O171" s="57" t="str">
        <x:f>IF(C171="","",M171-N171)</x:f>
      </x:c>
      <x:c r="P171" s="49" t="str">
        <x:f>IF(OR(C171="",H171=""),"",H171-TODAY())</x:f>
      </x:c>
      <x:c r="Q171" s="49" t="str">
        <x:f>IF(C171="","",IF(F171="Done","DONE",IF(AND(H171&lt;TODAY(),J171&lt;1),"OVERDUE",IF(AND(H171&lt;=TODAY()+7,J171&lt;1),"DUE SOON","ON TRACK"))))</x:f>
      </x:c>
      <x:c r="R171" s="59"/>
    </x:row>
    <x:row r="172" ht="22" customHeight="1">
      <x:c r="A172" s="45"/>
      <x:c r="B172" s="45"/>
      <x:c r="C172" s="59"/>
      <x:c r="D172" s="45"/>
      <x:c r="E172" s="45"/>
      <x:c r="F172" s="45"/>
      <x:c r="G172" s="47"/>
      <x:c r="H172" s="47"/>
      <x:c r="I172" s="49" t="str">
        <x:f>IF(OR(G172="",H172=""),"",MAX(1,H172-G172+1))</x:f>
      </x:c>
      <x:c r="J172" s="51"/>
      <x:c r="K172" s="53"/>
      <x:c r="L172" s="53"/>
      <x:c r="M172" s="56"/>
      <x:c r="N172" s="56"/>
      <x:c r="O172" s="57" t="str">
        <x:f>IF(C172="","",M172-N172)</x:f>
      </x:c>
      <x:c r="P172" s="49" t="str">
        <x:f>IF(OR(C172="",H172=""),"",H172-TODAY())</x:f>
      </x:c>
      <x:c r="Q172" s="49" t="str">
        <x:f>IF(C172="","",IF(F172="Done","DONE",IF(AND(H172&lt;TODAY(),J172&lt;1),"OVERDUE",IF(AND(H172&lt;=TODAY()+7,J172&lt;1),"DUE SOON","ON TRACK"))))</x:f>
      </x:c>
      <x:c r="R172" s="59"/>
    </x:row>
    <x:row r="173" ht="22" customHeight="1">
      <x:c r="A173" s="45"/>
      <x:c r="B173" s="45"/>
      <x:c r="C173" s="59"/>
      <x:c r="D173" s="45"/>
      <x:c r="E173" s="45"/>
      <x:c r="F173" s="45"/>
      <x:c r="G173" s="47"/>
      <x:c r="H173" s="47"/>
      <x:c r="I173" s="49" t="str">
        <x:f>IF(OR(G173="",H173=""),"",MAX(1,H173-G173+1))</x:f>
      </x:c>
      <x:c r="J173" s="51"/>
      <x:c r="K173" s="53"/>
      <x:c r="L173" s="53"/>
      <x:c r="M173" s="56"/>
      <x:c r="N173" s="56"/>
      <x:c r="O173" s="57" t="str">
        <x:f>IF(C173="","",M173-N173)</x:f>
      </x:c>
      <x:c r="P173" s="49" t="str">
        <x:f>IF(OR(C173="",H173=""),"",H173-TODAY())</x:f>
      </x:c>
      <x:c r="Q173" s="49" t="str">
        <x:f>IF(C173="","",IF(F173="Done","DONE",IF(AND(H173&lt;TODAY(),J173&lt;1),"OVERDUE",IF(AND(H173&lt;=TODAY()+7,J173&lt;1),"DUE SOON","ON TRACK"))))</x:f>
      </x:c>
      <x:c r="R173" s="59"/>
    </x:row>
    <x:row r="174" ht="22" customHeight="1">
      <x:c r="A174" s="45"/>
      <x:c r="B174" s="45"/>
      <x:c r="C174" s="59"/>
      <x:c r="D174" s="45"/>
      <x:c r="E174" s="45"/>
      <x:c r="F174" s="45"/>
      <x:c r="G174" s="47"/>
      <x:c r="H174" s="47"/>
      <x:c r="I174" s="49" t="str">
        <x:f>IF(OR(G174="",H174=""),"",MAX(1,H174-G174+1))</x:f>
      </x:c>
      <x:c r="J174" s="51"/>
      <x:c r="K174" s="53"/>
      <x:c r="L174" s="53"/>
      <x:c r="M174" s="56"/>
      <x:c r="N174" s="56"/>
      <x:c r="O174" s="57" t="str">
        <x:f>IF(C174="","",M174-N174)</x:f>
      </x:c>
      <x:c r="P174" s="49" t="str">
        <x:f>IF(OR(C174="",H174=""),"",H174-TODAY())</x:f>
      </x:c>
      <x:c r="Q174" s="49" t="str">
        <x:f>IF(C174="","",IF(F174="Done","DONE",IF(AND(H174&lt;TODAY(),J174&lt;1),"OVERDUE",IF(AND(H174&lt;=TODAY()+7,J174&lt;1),"DUE SOON","ON TRACK"))))</x:f>
      </x:c>
      <x:c r="R174" s="59"/>
    </x:row>
    <x:row r="175" ht="22" customHeight="1">
      <x:c r="A175" s="45"/>
      <x:c r="B175" s="45"/>
      <x:c r="C175" s="59"/>
      <x:c r="D175" s="45"/>
      <x:c r="E175" s="45"/>
      <x:c r="F175" s="45"/>
      <x:c r="G175" s="47"/>
      <x:c r="H175" s="47"/>
      <x:c r="I175" s="49" t="str">
        <x:f>IF(OR(G175="",H175=""),"",MAX(1,H175-G175+1))</x:f>
      </x:c>
      <x:c r="J175" s="51"/>
      <x:c r="K175" s="53"/>
      <x:c r="L175" s="53"/>
      <x:c r="M175" s="56"/>
      <x:c r="N175" s="56"/>
      <x:c r="O175" s="57" t="str">
        <x:f>IF(C175="","",M175-N175)</x:f>
      </x:c>
      <x:c r="P175" s="49" t="str">
        <x:f>IF(OR(C175="",H175=""),"",H175-TODAY())</x:f>
      </x:c>
      <x:c r="Q175" s="49" t="str">
        <x:f>IF(C175="","",IF(F175="Done","DONE",IF(AND(H175&lt;TODAY(),J175&lt;1),"OVERDUE",IF(AND(H175&lt;=TODAY()+7,J175&lt;1),"DUE SOON","ON TRACK"))))</x:f>
      </x:c>
      <x:c r="R175" s="59"/>
    </x:row>
    <x:row r="176" ht="22" customHeight="1">
      <x:c r="A176" s="45"/>
      <x:c r="B176" s="45"/>
      <x:c r="C176" s="59"/>
      <x:c r="D176" s="45"/>
      <x:c r="E176" s="45"/>
      <x:c r="F176" s="45"/>
      <x:c r="G176" s="47"/>
      <x:c r="H176" s="47"/>
      <x:c r="I176" s="49" t="str">
        <x:f>IF(OR(G176="",H176=""),"",MAX(1,H176-G176+1))</x:f>
      </x:c>
      <x:c r="J176" s="51"/>
      <x:c r="K176" s="53"/>
      <x:c r="L176" s="53"/>
      <x:c r="M176" s="56"/>
      <x:c r="N176" s="56"/>
      <x:c r="O176" s="57" t="str">
        <x:f>IF(C176="","",M176-N176)</x:f>
      </x:c>
      <x:c r="P176" s="49" t="str">
        <x:f>IF(OR(C176="",H176=""),"",H176-TODAY())</x:f>
      </x:c>
      <x:c r="Q176" s="49" t="str">
        <x:f>IF(C176="","",IF(F176="Done","DONE",IF(AND(H176&lt;TODAY(),J176&lt;1),"OVERDUE",IF(AND(H176&lt;=TODAY()+7,J176&lt;1),"DUE SOON","ON TRACK"))))</x:f>
      </x:c>
      <x:c r="R176" s="59"/>
    </x:row>
    <x:row r="177" ht="22" customHeight="1">
      <x:c r="A177" s="45"/>
      <x:c r="B177" s="45"/>
      <x:c r="C177" s="59"/>
      <x:c r="D177" s="45"/>
      <x:c r="E177" s="45"/>
      <x:c r="F177" s="45"/>
      <x:c r="G177" s="47"/>
      <x:c r="H177" s="47"/>
      <x:c r="I177" s="49" t="str">
        <x:f>IF(OR(G177="",H177=""),"",MAX(1,H177-G177+1))</x:f>
      </x:c>
      <x:c r="J177" s="51"/>
      <x:c r="K177" s="53"/>
      <x:c r="L177" s="53"/>
      <x:c r="M177" s="56"/>
      <x:c r="N177" s="56"/>
      <x:c r="O177" s="57" t="str">
        <x:f>IF(C177="","",M177-N177)</x:f>
      </x:c>
      <x:c r="P177" s="49" t="str">
        <x:f>IF(OR(C177="",H177=""),"",H177-TODAY())</x:f>
      </x:c>
      <x:c r="Q177" s="49" t="str">
        <x:f>IF(C177="","",IF(F177="Done","DONE",IF(AND(H177&lt;TODAY(),J177&lt;1),"OVERDUE",IF(AND(H177&lt;=TODAY()+7,J177&lt;1),"DUE SOON","ON TRACK"))))</x:f>
      </x:c>
      <x:c r="R177" s="59"/>
    </x:row>
    <x:row r="178" ht="22" customHeight="1">
      <x:c r="A178" s="45"/>
      <x:c r="B178" s="45"/>
      <x:c r="C178" s="59"/>
      <x:c r="D178" s="45"/>
      <x:c r="E178" s="45"/>
      <x:c r="F178" s="45"/>
      <x:c r="G178" s="47"/>
      <x:c r="H178" s="47"/>
      <x:c r="I178" s="49" t="str">
        <x:f>IF(OR(G178="",H178=""),"",MAX(1,H178-G178+1))</x:f>
      </x:c>
      <x:c r="J178" s="51"/>
      <x:c r="K178" s="53"/>
      <x:c r="L178" s="53"/>
      <x:c r="M178" s="56"/>
      <x:c r="N178" s="56"/>
      <x:c r="O178" s="57" t="str">
        <x:f>IF(C178="","",M178-N178)</x:f>
      </x:c>
      <x:c r="P178" s="49" t="str">
        <x:f>IF(OR(C178="",H178=""),"",H178-TODAY())</x:f>
      </x:c>
      <x:c r="Q178" s="49" t="str">
        <x:f>IF(C178="","",IF(F178="Done","DONE",IF(AND(H178&lt;TODAY(),J178&lt;1),"OVERDUE",IF(AND(H178&lt;=TODAY()+7,J178&lt;1),"DUE SOON","ON TRACK"))))</x:f>
      </x:c>
      <x:c r="R178" s="59"/>
    </x:row>
    <x:row r="179" ht="22" customHeight="1">
      <x:c r="A179" s="45"/>
      <x:c r="B179" s="45"/>
      <x:c r="C179" s="59"/>
      <x:c r="D179" s="45"/>
      <x:c r="E179" s="45"/>
      <x:c r="F179" s="45"/>
      <x:c r="G179" s="47"/>
      <x:c r="H179" s="47"/>
      <x:c r="I179" s="49" t="str">
        <x:f>IF(OR(G179="",H179=""),"",MAX(1,H179-G179+1))</x:f>
      </x:c>
      <x:c r="J179" s="51"/>
      <x:c r="K179" s="53"/>
      <x:c r="L179" s="53"/>
      <x:c r="M179" s="56"/>
      <x:c r="N179" s="56"/>
      <x:c r="O179" s="57" t="str">
        <x:f>IF(C179="","",M179-N179)</x:f>
      </x:c>
      <x:c r="P179" s="49" t="str">
        <x:f>IF(OR(C179="",H179=""),"",H179-TODAY())</x:f>
      </x:c>
      <x:c r="Q179" s="49" t="str">
        <x:f>IF(C179="","",IF(F179="Done","DONE",IF(AND(H179&lt;TODAY(),J179&lt;1),"OVERDUE",IF(AND(H179&lt;=TODAY()+7,J179&lt;1),"DUE SOON","ON TRACK"))))</x:f>
      </x:c>
      <x:c r="R179" s="59"/>
    </x:row>
    <x:row r="180" ht="22" customHeight="1">
      <x:c r="A180" s="45"/>
      <x:c r="B180" s="45"/>
      <x:c r="C180" s="59"/>
      <x:c r="D180" s="45"/>
      <x:c r="E180" s="45"/>
      <x:c r="F180" s="45"/>
      <x:c r="G180" s="47"/>
      <x:c r="H180" s="47"/>
      <x:c r="I180" s="49" t="str">
        <x:f>IF(OR(G180="",H180=""),"",MAX(1,H180-G180+1))</x:f>
      </x:c>
      <x:c r="J180" s="51"/>
      <x:c r="K180" s="53"/>
      <x:c r="L180" s="53"/>
      <x:c r="M180" s="56"/>
      <x:c r="N180" s="56"/>
      <x:c r="O180" s="57" t="str">
        <x:f>IF(C180="","",M180-N180)</x:f>
      </x:c>
      <x:c r="P180" s="49" t="str">
        <x:f>IF(OR(C180="",H180=""),"",H180-TODAY())</x:f>
      </x:c>
      <x:c r="Q180" s="49" t="str">
        <x:f>IF(C180="","",IF(F180="Done","DONE",IF(AND(H180&lt;TODAY(),J180&lt;1),"OVERDUE",IF(AND(H180&lt;=TODAY()+7,J180&lt;1),"DUE SOON","ON TRACK"))))</x:f>
      </x:c>
      <x:c r="R180" s="59"/>
    </x:row>
    <x:row r="181" ht="22" customHeight="1">
      <x:c r="A181" s="45"/>
      <x:c r="B181" s="45"/>
      <x:c r="C181" s="59"/>
      <x:c r="D181" s="45"/>
      <x:c r="E181" s="45"/>
      <x:c r="F181" s="45"/>
      <x:c r="G181" s="47"/>
      <x:c r="H181" s="47"/>
      <x:c r="I181" s="49" t="str">
        <x:f>IF(OR(G181="",H181=""),"",MAX(1,H181-G181+1))</x:f>
      </x:c>
      <x:c r="J181" s="51"/>
      <x:c r="K181" s="53"/>
      <x:c r="L181" s="53"/>
      <x:c r="M181" s="56"/>
      <x:c r="N181" s="56"/>
      <x:c r="O181" s="57" t="str">
        <x:f>IF(C181="","",M181-N181)</x:f>
      </x:c>
      <x:c r="P181" s="49" t="str">
        <x:f>IF(OR(C181="",H181=""),"",H181-TODAY())</x:f>
      </x:c>
      <x:c r="Q181" s="49" t="str">
        <x:f>IF(C181="","",IF(F181="Done","DONE",IF(AND(H181&lt;TODAY(),J181&lt;1),"OVERDUE",IF(AND(H181&lt;=TODAY()+7,J181&lt;1),"DUE SOON","ON TRACK"))))</x:f>
      </x:c>
      <x:c r="R181" s="59"/>
    </x:row>
    <x:row r="182" ht="22" customHeight="1">
      <x:c r="A182" s="45"/>
      <x:c r="B182" s="45"/>
      <x:c r="C182" s="59"/>
      <x:c r="D182" s="45"/>
      <x:c r="E182" s="45"/>
      <x:c r="F182" s="45"/>
      <x:c r="G182" s="47"/>
      <x:c r="H182" s="47"/>
      <x:c r="I182" s="49" t="str">
        <x:f>IF(OR(G182="",H182=""),"",MAX(1,H182-G182+1))</x:f>
      </x:c>
      <x:c r="J182" s="51"/>
      <x:c r="K182" s="53"/>
      <x:c r="L182" s="53"/>
      <x:c r="M182" s="56"/>
      <x:c r="N182" s="56"/>
      <x:c r="O182" s="57" t="str">
        <x:f>IF(C182="","",M182-N182)</x:f>
      </x:c>
      <x:c r="P182" s="49" t="str">
        <x:f>IF(OR(C182="",H182=""),"",H182-TODAY())</x:f>
      </x:c>
      <x:c r="Q182" s="49" t="str">
        <x:f>IF(C182="","",IF(F182="Done","DONE",IF(AND(H182&lt;TODAY(),J182&lt;1),"OVERDUE",IF(AND(H182&lt;=TODAY()+7,J182&lt;1),"DUE SOON","ON TRACK"))))</x:f>
      </x:c>
      <x:c r="R182" s="59"/>
    </x:row>
    <x:row r="183" ht="22" customHeight="1">
      <x:c r="A183" s="45"/>
      <x:c r="B183" s="45"/>
      <x:c r="C183" s="59"/>
      <x:c r="D183" s="45"/>
      <x:c r="E183" s="45"/>
      <x:c r="F183" s="45"/>
      <x:c r="G183" s="47"/>
      <x:c r="H183" s="47"/>
      <x:c r="I183" s="49" t="str">
        <x:f>IF(OR(G183="",H183=""),"",MAX(1,H183-G183+1))</x:f>
      </x:c>
      <x:c r="J183" s="51"/>
      <x:c r="K183" s="53"/>
      <x:c r="L183" s="53"/>
      <x:c r="M183" s="56"/>
      <x:c r="N183" s="56"/>
      <x:c r="O183" s="57" t="str">
        <x:f>IF(C183="","",M183-N183)</x:f>
      </x:c>
      <x:c r="P183" s="49" t="str">
        <x:f>IF(OR(C183="",H183=""),"",H183-TODAY())</x:f>
      </x:c>
      <x:c r="Q183" s="49" t="str">
        <x:f>IF(C183="","",IF(F183="Done","DONE",IF(AND(H183&lt;TODAY(),J183&lt;1),"OVERDUE",IF(AND(H183&lt;=TODAY()+7,J183&lt;1),"DUE SOON","ON TRACK"))))</x:f>
      </x:c>
      <x:c r="R183" s="59"/>
    </x:row>
    <x:row r="184" ht="22" customHeight="1">
      <x:c r="A184" s="45"/>
      <x:c r="B184" s="45"/>
      <x:c r="C184" s="59"/>
      <x:c r="D184" s="45"/>
      <x:c r="E184" s="45"/>
      <x:c r="F184" s="45"/>
      <x:c r="G184" s="47"/>
      <x:c r="H184" s="47"/>
      <x:c r="I184" s="49" t="str">
        <x:f>IF(OR(G184="",H184=""),"",MAX(1,H184-G184+1))</x:f>
      </x:c>
      <x:c r="J184" s="51"/>
      <x:c r="K184" s="53"/>
      <x:c r="L184" s="53"/>
      <x:c r="M184" s="56"/>
      <x:c r="N184" s="56"/>
      <x:c r="O184" s="57" t="str">
        <x:f>IF(C184="","",M184-N184)</x:f>
      </x:c>
      <x:c r="P184" s="49" t="str">
        <x:f>IF(OR(C184="",H184=""),"",H184-TODAY())</x:f>
      </x:c>
      <x:c r="Q184" s="49" t="str">
        <x:f>IF(C184="","",IF(F184="Done","DONE",IF(AND(H184&lt;TODAY(),J184&lt;1),"OVERDUE",IF(AND(H184&lt;=TODAY()+7,J184&lt;1),"DUE SOON","ON TRACK"))))</x:f>
      </x:c>
      <x:c r="R184" s="59"/>
    </x:row>
    <x:row r="185" ht="22" customHeight="1">
      <x:c r="A185" s="45"/>
      <x:c r="B185" s="45"/>
      <x:c r="C185" s="59"/>
      <x:c r="D185" s="45"/>
      <x:c r="E185" s="45"/>
      <x:c r="F185" s="45"/>
      <x:c r="G185" s="47"/>
      <x:c r="H185" s="47"/>
      <x:c r="I185" s="49" t="str">
        <x:f>IF(OR(G185="",H185=""),"",MAX(1,H185-G185+1))</x:f>
      </x:c>
      <x:c r="J185" s="51"/>
      <x:c r="K185" s="53"/>
      <x:c r="L185" s="53"/>
      <x:c r="M185" s="56"/>
      <x:c r="N185" s="56"/>
      <x:c r="O185" s="57" t="str">
        <x:f>IF(C185="","",M185-N185)</x:f>
      </x:c>
      <x:c r="P185" s="49" t="str">
        <x:f>IF(OR(C185="",H185=""),"",H185-TODAY())</x:f>
      </x:c>
      <x:c r="Q185" s="49" t="str">
        <x:f>IF(C185="","",IF(F185="Done","DONE",IF(AND(H185&lt;TODAY(),J185&lt;1),"OVERDUE",IF(AND(H185&lt;=TODAY()+7,J185&lt;1),"DUE SOON","ON TRACK"))))</x:f>
      </x:c>
      <x:c r="R185" s="59"/>
    </x:row>
    <x:row r="186" ht="22" customHeight="1">
      <x:c r="A186" s="45"/>
      <x:c r="B186" s="45"/>
      <x:c r="C186" s="59"/>
      <x:c r="D186" s="45"/>
      <x:c r="E186" s="45"/>
      <x:c r="F186" s="45"/>
      <x:c r="G186" s="47"/>
      <x:c r="H186" s="47"/>
      <x:c r="I186" s="49" t="str">
        <x:f>IF(OR(G186="",H186=""),"",MAX(1,H186-G186+1))</x:f>
      </x:c>
      <x:c r="J186" s="51"/>
      <x:c r="K186" s="53"/>
      <x:c r="L186" s="53"/>
      <x:c r="M186" s="56"/>
      <x:c r="N186" s="56"/>
      <x:c r="O186" s="57" t="str">
        <x:f>IF(C186="","",M186-N186)</x:f>
      </x:c>
      <x:c r="P186" s="49" t="str">
        <x:f>IF(OR(C186="",H186=""),"",H186-TODAY())</x:f>
      </x:c>
      <x:c r="Q186" s="49" t="str">
        <x:f>IF(C186="","",IF(F186="Done","DONE",IF(AND(H186&lt;TODAY(),J186&lt;1),"OVERDUE",IF(AND(H186&lt;=TODAY()+7,J186&lt;1),"DUE SOON","ON TRACK"))))</x:f>
      </x:c>
      <x:c r="R186" s="59"/>
    </x:row>
    <x:row r="187" ht="22" customHeight="1">
      <x:c r="A187" s="45"/>
      <x:c r="B187" s="45"/>
      <x:c r="C187" s="59"/>
      <x:c r="D187" s="45"/>
      <x:c r="E187" s="45"/>
      <x:c r="F187" s="45"/>
      <x:c r="G187" s="47"/>
      <x:c r="H187" s="47"/>
      <x:c r="I187" s="49" t="str">
        <x:f>IF(OR(G187="",H187=""),"",MAX(1,H187-G187+1))</x:f>
      </x:c>
      <x:c r="J187" s="51"/>
      <x:c r="K187" s="53"/>
      <x:c r="L187" s="53"/>
      <x:c r="M187" s="56"/>
      <x:c r="N187" s="56"/>
      <x:c r="O187" s="57" t="str">
        <x:f>IF(C187="","",M187-N187)</x:f>
      </x:c>
      <x:c r="P187" s="49" t="str">
        <x:f>IF(OR(C187="",H187=""),"",H187-TODAY())</x:f>
      </x:c>
      <x:c r="Q187" s="49" t="str">
        <x:f>IF(C187="","",IF(F187="Done","DONE",IF(AND(H187&lt;TODAY(),J187&lt;1),"OVERDUE",IF(AND(H187&lt;=TODAY()+7,J187&lt;1),"DUE SOON","ON TRACK"))))</x:f>
      </x:c>
      <x:c r="R187" s="59"/>
    </x:row>
    <x:row r="188" ht="22" customHeight="1">
      <x:c r="A188" s="45"/>
      <x:c r="B188" s="45"/>
      <x:c r="C188" s="59"/>
      <x:c r="D188" s="45"/>
      <x:c r="E188" s="45"/>
      <x:c r="F188" s="45"/>
      <x:c r="G188" s="47"/>
      <x:c r="H188" s="47"/>
      <x:c r="I188" s="49" t="str">
        <x:f>IF(OR(G188="",H188=""),"",MAX(1,H188-G188+1))</x:f>
      </x:c>
      <x:c r="J188" s="51"/>
      <x:c r="K188" s="53"/>
      <x:c r="L188" s="53"/>
      <x:c r="M188" s="56"/>
      <x:c r="N188" s="56"/>
      <x:c r="O188" s="57" t="str">
        <x:f>IF(C188="","",M188-N188)</x:f>
      </x:c>
      <x:c r="P188" s="49" t="str">
        <x:f>IF(OR(C188="",H188=""),"",H188-TODAY())</x:f>
      </x:c>
      <x:c r="Q188" s="49" t="str">
        <x:f>IF(C188="","",IF(F188="Done","DONE",IF(AND(H188&lt;TODAY(),J188&lt;1),"OVERDUE",IF(AND(H188&lt;=TODAY()+7,J188&lt;1),"DUE SOON","ON TRACK"))))</x:f>
      </x:c>
      <x:c r="R188" s="59"/>
    </x:row>
    <x:row r="189" ht="22" customHeight="1">
      <x:c r="A189" s="45"/>
      <x:c r="B189" s="45"/>
      <x:c r="C189" s="59"/>
      <x:c r="D189" s="45"/>
      <x:c r="E189" s="45"/>
      <x:c r="F189" s="45"/>
      <x:c r="G189" s="47"/>
      <x:c r="H189" s="47"/>
      <x:c r="I189" s="49" t="str">
        <x:f>IF(OR(G189="",H189=""),"",MAX(1,H189-G189+1))</x:f>
      </x:c>
      <x:c r="J189" s="51"/>
      <x:c r="K189" s="53"/>
      <x:c r="L189" s="53"/>
      <x:c r="M189" s="56"/>
      <x:c r="N189" s="56"/>
      <x:c r="O189" s="57" t="str">
        <x:f>IF(C189="","",M189-N189)</x:f>
      </x:c>
      <x:c r="P189" s="49" t="str">
        <x:f>IF(OR(C189="",H189=""),"",H189-TODAY())</x:f>
      </x:c>
      <x:c r="Q189" s="49" t="str">
        <x:f>IF(C189="","",IF(F189="Done","DONE",IF(AND(H189&lt;TODAY(),J189&lt;1),"OVERDUE",IF(AND(H189&lt;=TODAY()+7,J189&lt;1),"DUE SOON","ON TRACK"))))</x:f>
      </x:c>
      <x:c r="R189" s="59"/>
    </x:row>
    <x:row r="190" ht="22" customHeight="1">
      <x:c r="A190" s="45"/>
      <x:c r="B190" s="45"/>
      <x:c r="C190" s="59"/>
      <x:c r="D190" s="45"/>
      <x:c r="E190" s="45"/>
      <x:c r="F190" s="45"/>
      <x:c r="G190" s="47"/>
      <x:c r="H190" s="47"/>
      <x:c r="I190" s="49" t="str">
        <x:f>IF(OR(G190="",H190=""),"",MAX(1,H190-G190+1))</x:f>
      </x:c>
      <x:c r="J190" s="51"/>
      <x:c r="K190" s="53"/>
      <x:c r="L190" s="53"/>
      <x:c r="M190" s="56"/>
      <x:c r="N190" s="56"/>
      <x:c r="O190" s="57" t="str">
        <x:f>IF(C190="","",M190-N190)</x:f>
      </x:c>
      <x:c r="P190" s="49" t="str">
        <x:f>IF(OR(C190="",H190=""),"",H190-TODAY())</x:f>
      </x:c>
      <x:c r="Q190" s="49" t="str">
        <x:f>IF(C190="","",IF(F190="Done","DONE",IF(AND(H190&lt;TODAY(),J190&lt;1),"OVERDUE",IF(AND(H190&lt;=TODAY()+7,J190&lt;1),"DUE SOON","ON TRACK"))))</x:f>
      </x:c>
      <x:c r="R190" s="59"/>
    </x:row>
    <x:row r="191" ht="22" customHeight="1">
      <x:c r="A191" s="45"/>
      <x:c r="B191" s="45"/>
      <x:c r="C191" s="59"/>
      <x:c r="D191" s="45"/>
      <x:c r="E191" s="45"/>
      <x:c r="F191" s="45"/>
      <x:c r="G191" s="47"/>
      <x:c r="H191" s="47"/>
      <x:c r="I191" s="49" t="str">
        <x:f>IF(OR(G191="",H191=""),"",MAX(1,H191-G191+1))</x:f>
      </x:c>
      <x:c r="J191" s="51"/>
      <x:c r="K191" s="53"/>
      <x:c r="L191" s="53"/>
      <x:c r="M191" s="56"/>
      <x:c r="N191" s="56"/>
      <x:c r="O191" s="57" t="str">
        <x:f>IF(C191="","",M191-N191)</x:f>
      </x:c>
      <x:c r="P191" s="49" t="str">
        <x:f>IF(OR(C191="",H191=""),"",H191-TODAY())</x:f>
      </x:c>
      <x:c r="Q191" s="49" t="str">
        <x:f>IF(C191="","",IF(F191="Done","DONE",IF(AND(H191&lt;TODAY(),J191&lt;1),"OVERDUE",IF(AND(H191&lt;=TODAY()+7,J191&lt;1),"DUE SOON","ON TRACK"))))</x:f>
      </x:c>
      <x:c r="R191" s="59"/>
    </x:row>
    <x:row r="192" ht="22" customHeight="1">
      <x:c r="A192" s="45"/>
      <x:c r="B192" s="45"/>
      <x:c r="C192" s="59"/>
      <x:c r="D192" s="45"/>
      <x:c r="E192" s="45"/>
      <x:c r="F192" s="45"/>
      <x:c r="G192" s="47"/>
      <x:c r="H192" s="47"/>
      <x:c r="I192" s="49" t="str">
        <x:f>IF(OR(G192="",H192=""),"",MAX(1,H192-G192+1))</x:f>
      </x:c>
      <x:c r="J192" s="51"/>
      <x:c r="K192" s="53"/>
      <x:c r="L192" s="53"/>
      <x:c r="M192" s="56"/>
      <x:c r="N192" s="56"/>
      <x:c r="O192" s="57" t="str">
        <x:f>IF(C192="","",M192-N192)</x:f>
      </x:c>
      <x:c r="P192" s="49" t="str">
        <x:f>IF(OR(C192="",H192=""),"",H192-TODAY())</x:f>
      </x:c>
      <x:c r="Q192" s="49" t="str">
        <x:f>IF(C192="","",IF(F192="Done","DONE",IF(AND(H192&lt;TODAY(),J192&lt;1),"OVERDUE",IF(AND(H192&lt;=TODAY()+7,J192&lt;1),"DUE SOON","ON TRACK"))))</x:f>
      </x:c>
      <x:c r="R192" s="59"/>
    </x:row>
    <x:row r="193" ht="22" customHeight="1">
      <x:c r="A193" s="45"/>
      <x:c r="B193" s="45"/>
      <x:c r="C193" s="59"/>
      <x:c r="D193" s="45"/>
      <x:c r="E193" s="45"/>
      <x:c r="F193" s="45"/>
      <x:c r="G193" s="47"/>
      <x:c r="H193" s="47"/>
      <x:c r="I193" s="49" t="str">
        <x:f>IF(OR(G193="",H193=""),"",MAX(1,H193-G193+1))</x:f>
      </x:c>
      <x:c r="J193" s="51"/>
      <x:c r="K193" s="53"/>
      <x:c r="L193" s="53"/>
      <x:c r="M193" s="56"/>
      <x:c r="N193" s="56"/>
      <x:c r="O193" s="57" t="str">
        <x:f>IF(C193="","",M193-N193)</x:f>
      </x:c>
      <x:c r="P193" s="49" t="str">
        <x:f>IF(OR(C193="",H193=""),"",H193-TODAY())</x:f>
      </x:c>
      <x:c r="Q193" s="49" t="str">
        <x:f>IF(C193="","",IF(F193="Done","DONE",IF(AND(H193&lt;TODAY(),J193&lt;1),"OVERDUE",IF(AND(H193&lt;=TODAY()+7,J193&lt;1),"DUE SOON","ON TRACK"))))</x:f>
      </x:c>
      <x:c r="R193" s="59"/>
    </x:row>
    <x:row r="194" ht="22" customHeight="1">
      <x:c r="A194" s="45"/>
      <x:c r="B194" s="45"/>
      <x:c r="C194" s="59"/>
      <x:c r="D194" s="45"/>
      <x:c r="E194" s="45"/>
      <x:c r="F194" s="45"/>
      <x:c r="G194" s="47"/>
      <x:c r="H194" s="47"/>
      <x:c r="I194" s="49" t="str">
        <x:f>IF(OR(G194="",H194=""),"",MAX(1,H194-G194+1))</x:f>
      </x:c>
      <x:c r="J194" s="51"/>
      <x:c r="K194" s="53"/>
      <x:c r="L194" s="53"/>
      <x:c r="M194" s="56"/>
      <x:c r="N194" s="56"/>
      <x:c r="O194" s="57" t="str">
        <x:f>IF(C194="","",M194-N194)</x:f>
      </x:c>
      <x:c r="P194" s="49" t="str">
        <x:f>IF(OR(C194="",H194=""),"",H194-TODAY())</x:f>
      </x:c>
      <x:c r="Q194" s="49" t="str">
        <x:f>IF(C194="","",IF(F194="Done","DONE",IF(AND(H194&lt;TODAY(),J194&lt;1),"OVERDUE",IF(AND(H194&lt;=TODAY()+7,J194&lt;1),"DUE SOON","ON TRACK"))))</x:f>
      </x:c>
      <x:c r="R194" s="59"/>
    </x:row>
    <x:row r="195" ht="22" customHeight="1">
      <x:c r="A195" s="45"/>
      <x:c r="B195" s="45"/>
      <x:c r="C195" s="59"/>
      <x:c r="D195" s="45"/>
      <x:c r="E195" s="45"/>
      <x:c r="F195" s="45"/>
      <x:c r="G195" s="47"/>
      <x:c r="H195" s="47"/>
      <x:c r="I195" s="49" t="str">
        <x:f>IF(OR(G195="",H195=""),"",MAX(1,H195-G195+1))</x:f>
      </x:c>
      <x:c r="J195" s="51"/>
      <x:c r="K195" s="53"/>
      <x:c r="L195" s="53"/>
      <x:c r="M195" s="56"/>
      <x:c r="N195" s="56"/>
      <x:c r="O195" s="57" t="str">
        <x:f>IF(C195="","",M195-N195)</x:f>
      </x:c>
      <x:c r="P195" s="49" t="str">
        <x:f>IF(OR(C195="",H195=""),"",H195-TODAY())</x:f>
      </x:c>
      <x:c r="Q195" s="49" t="str">
        <x:f>IF(C195="","",IF(F195="Done","DONE",IF(AND(H195&lt;TODAY(),J195&lt;1),"OVERDUE",IF(AND(H195&lt;=TODAY()+7,J195&lt;1),"DUE SOON","ON TRACK"))))</x:f>
      </x:c>
      <x:c r="R195" s="59"/>
    </x:row>
    <x:row r="196" ht="22" customHeight="1">
      <x:c r="A196" s="45"/>
      <x:c r="B196" s="45"/>
      <x:c r="C196" s="59"/>
      <x:c r="D196" s="45"/>
      <x:c r="E196" s="45"/>
      <x:c r="F196" s="45"/>
      <x:c r="G196" s="47"/>
      <x:c r="H196" s="47"/>
      <x:c r="I196" s="49" t="str">
        <x:f>IF(OR(G196="",H196=""),"",MAX(1,H196-G196+1))</x:f>
      </x:c>
      <x:c r="J196" s="51"/>
      <x:c r="K196" s="53"/>
      <x:c r="L196" s="53"/>
      <x:c r="M196" s="56"/>
      <x:c r="N196" s="56"/>
      <x:c r="O196" s="57" t="str">
        <x:f>IF(C196="","",M196-N196)</x:f>
      </x:c>
      <x:c r="P196" s="49" t="str">
        <x:f>IF(OR(C196="",H196=""),"",H196-TODAY())</x:f>
      </x:c>
      <x:c r="Q196" s="49" t="str">
        <x:f>IF(C196="","",IF(F196="Done","DONE",IF(AND(H196&lt;TODAY(),J196&lt;1),"OVERDUE",IF(AND(H196&lt;=TODAY()+7,J196&lt;1),"DUE SOON","ON TRACK"))))</x:f>
      </x:c>
      <x:c r="R196" s="59"/>
    </x:row>
    <x:row r="197" ht="22" customHeight="1">
      <x:c r="A197" s="45"/>
      <x:c r="B197" s="45"/>
      <x:c r="C197" s="59"/>
      <x:c r="D197" s="45"/>
      <x:c r="E197" s="45"/>
      <x:c r="F197" s="45"/>
      <x:c r="G197" s="47"/>
      <x:c r="H197" s="47"/>
      <x:c r="I197" s="49" t="str">
        <x:f>IF(OR(G197="",H197=""),"",MAX(1,H197-G197+1))</x:f>
      </x:c>
      <x:c r="J197" s="51"/>
      <x:c r="K197" s="53"/>
      <x:c r="L197" s="53"/>
      <x:c r="M197" s="56"/>
      <x:c r="N197" s="56"/>
      <x:c r="O197" s="57" t="str">
        <x:f>IF(C197="","",M197-N197)</x:f>
      </x:c>
      <x:c r="P197" s="49" t="str">
        <x:f>IF(OR(C197="",H197=""),"",H197-TODAY())</x:f>
      </x:c>
      <x:c r="Q197" s="49" t="str">
        <x:f>IF(C197="","",IF(F197="Done","DONE",IF(AND(H197&lt;TODAY(),J197&lt;1),"OVERDUE",IF(AND(H197&lt;=TODAY()+7,J197&lt;1),"DUE SOON","ON TRACK"))))</x:f>
      </x:c>
      <x:c r="R197" s="59"/>
    </x:row>
    <x:row r="198" ht="22" customHeight="1">
      <x:c r="A198" s="45"/>
      <x:c r="B198" s="45"/>
      <x:c r="C198" s="59"/>
      <x:c r="D198" s="45"/>
      <x:c r="E198" s="45"/>
      <x:c r="F198" s="45"/>
      <x:c r="G198" s="47"/>
      <x:c r="H198" s="47"/>
      <x:c r="I198" s="49" t="str">
        <x:f>IF(OR(G198="",H198=""),"",MAX(1,H198-G198+1))</x:f>
      </x:c>
      <x:c r="J198" s="51"/>
      <x:c r="K198" s="53"/>
      <x:c r="L198" s="53"/>
      <x:c r="M198" s="56"/>
      <x:c r="N198" s="56"/>
      <x:c r="O198" s="57" t="str">
        <x:f>IF(C198="","",M198-N198)</x:f>
      </x:c>
      <x:c r="P198" s="49" t="str">
        <x:f>IF(OR(C198="",H198=""),"",H198-TODAY())</x:f>
      </x:c>
      <x:c r="Q198" s="49" t="str">
        <x:f>IF(C198="","",IF(F198="Done","DONE",IF(AND(H198&lt;TODAY(),J198&lt;1),"OVERDUE",IF(AND(H198&lt;=TODAY()+7,J198&lt;1),"DUE SOON","ON TRACK"))))</x:f>
      </x:c>
      <x:c r="R198" s="59"/>
    </x:row>
    <x:row r="199" ht="22" customHeight="1">
      <x:c r="A199" s="45"/>
      <x:c r="B199" s="45"/>
      <x:c r="C199" s="59"/>
      <x:c r="D199" s="45"/>
      <x:c r="E199" s="45"/>
      <x:c r="F199" s="45"/>
      <x:c r="G199" s="47"/>
      <x:c r="H199" s="47"/>
      <x:c r="I199" s="49" t="str">
        <x:f>IF(OR(G199="",H199=""),"",MAX(1,H199-G199+1))</x:f>
      </x:c>
      <x:c r="J199" s="51"/>
      <x:c r="K199" s="53"/>
      <x:c r="L199" s="53"/>
      <x:c r="M199" s="56"/>
      <x:c r="N199" s="56"/>
      <x:c r="O199" s="57" t="str">
        <x:f>IF(C199="","",M199-N199)</x:f>
      </x:c>
      <x:c r="P199" s="49" t="str">
        <x:f>IF(OR(C199="",H199=""),"",H199-TODAY())</x:f>
      </x:c>
      <x:c r="Q199" s="49" t="str">
        <x:f>IF(C199="","",IF(F199="Done","DONE",IF(AND(H199&lt;TODAY(),J199&lt;1),"OVERDUE",IF(AND(H199&lt;=TODAY()+7,J199&lt;1),"DUE SOON","ON TRACK"))))</x:f>
      </x:c>
      <x:c r="R199" s="59"/>
    </x:row>
    <x:row r="200" ht="22" customHeight="1">
      <x:c r="A200" s="45"/>
      <x:c r="B200" s="45"/>
      <x:c r="C200" s="59"/>
      <x:c r="D200" s="45"/>
      <x:c r="E200" s="45"/>
      <x:c r="F200" s="45"/>
      <x:c r="G200" s="47"/>
      <x:c r="H200" s="47"/>
      <x:c r="I200" s="49" t="str">
        <x:f>IF(OR(G200="",H200=""),"",MAX(1,H200-G200+1))</x:f>
      </x:c>
      <x:c r="J200" s="51"/>
      <x:c r="K200" s="53"/>
      <x:c r="L200" s="53"/>
      <x:c r="M200" s="56"/>
      <x:c r="N200" s="56"/>
      <x:c r="O200" s="57" t="str">
        <x:f>IF(C200="","",M200-N200)</x:f>
      </x:c>
      <x:c r="P200" s="49" t="str">
        <x:f>IF(OR(C200="",H200=""),"",H200-TODAY())</x:f>
      </x:c>
      <x:c r="Q200" s="49" t="str">
        <x:f>IF(C200="","",IF(F200="Done","DONE",IF(AND(H200&lt;TODAY(),J200&lt;1),"OVERDUE",IF(AND(H200&lt;=TODAY()+7,J200&lt;1),"DUE SOON","ON TRACK"))))</x:f>
      </x:c>
      <x:c r="R200" s="59"/>
    </x:row>
    <x:row r="201" ht="22" customHeight="1">
      <x:c r="A201" s="45"/>
      <x:c r="B201" s="45"/>
      <x:c r="C201" s="59"/>
      <x:c r="D201" s="45"/>
      <x:c r="E201" s="45"/>
      <x:c r="F201" s="45"/>
      <x:c r="G201" s="47"/>
      <x:c r="H201" s="47"/>
      <x:c r="I201" s="49" t="str">
        <x:f>IF(OR(G201="",H201=""),"",MAX(1,H201-G201+1))</x:f>
      </x:c>
      <x:c r="J201" s="51"/>
      <x:c r="K201" s="53"/>
      <x:c r="L201" s="53"/>
      <x:c r="M201" s="56"/>
      <x:c r="N201" s="56"/>
      <x:c r="O201" s="57" t="str">
        <x:f>IF(C201="","",M201-N201)</x:f>
      </x:c>
      <x:c r="P201" s="49" t="str">
        <x:f>IF(OR(C201="",H201=""),"",H201-TODAY())</x:f>
      </x:c>
      <x:c r="Q201" s="49" t="str">
        <x:f>IF(C201="","",IF(F201="Done","DONE",IF(AND(H201&lt;TODAY(),J201&lt;1),"OVERDUE",IF(AND(H201&lt;=TODAY()+7,J201&lt;1),"DUE SOON","ON TRACK"))))</x:f>
      </x:c>
      <x:c r="R201" s="59"/>
    </x:row>
    <x:row r="202" ht="22" customHeight="1">
      <x:c r="A202" s="45"/>
      <x:c r="B202" s="45"/>
      <x:c r="C202" s="59"/>
      <x:c r="D202" s="45"/>
      <x:c r="E202" s="45"/>
      <x:c r="F202" s="45"/>
      <x:c r="G202" s="47"/>
      <x:c r="H202" s="47"/>
      <x:c r="I202" s="49" t="str">
        <x:f>IF(OR(G202="",H202=""),"",MAX(1,H202-G202+1))</x:f>
      </x:c>
      <x:c r="J202" s="51"/>
      <x:c r="K202" s="53"/>
      <x:c r="L202" s="53"/>
      <x:c r="M202" s="56"/>
      <x:c r="N202" s="56"/>
      <x:c r="O202" s="57" t="str">
        <x:f>IF(C202="","",M202-N202)</x:f>
      </x:c>
      <x:c r="P202" s="49" t="str">
        <x:f>IF(OR(C202="",H202=""),"",H202-TODAY())</x:f>
      </x:c>
      <x:c r="Q202" s="49" t="str">
        <x:f>IF(C202="","",IF(F202="Done","DONE",IF(AND(H202&lt;TODAY(),J202&lt;1),"OVERDUE",IF(AND(H202&lt;=TODAY()+7,J202&lt;1),"DUE SOON","ON TRACK"))))</x:f>
      </x:c>
      <x:c r="R202" s="59"/>
    </x:row>
    <x:row r="203" ht="22" customHeight="1">
      <x:c r="A203" s="45"/>
      <x:c r="B203" s="45"/>
      <x:c r="C203" s="59"/>
      <x:c r="D203" s="45"/>
      <x:c r="E203" s="45"/>
      <x:c r="F203" s="45"/>
      <x:c r="G203" s="47"/>
      <x:c r="H203" s="47"/>
      <x:c r="I203" s="49" t="str">
        <x:f>IF(OR(G203="",H203=""),"",MAX(1,H203-G203+1))</x:f>
      </x:c>
      <x:c r="J203" s="51"/>
      <x:c r="K203" s="53"/>
      <x:c r="L203" s="53"/>
      <x:c r="M203" s="56"/>
      <x:c r="N203" s="56"/>
      <x:c r="O203" s="57" t="str">
        <x:f>IF(C203="","",M203-N203)</x:f>
      </x:c>
      <x:c r="P203" s="49" t="str">
        <x:f>IF(OR(C203="",H203=""),"",H203-TODAY())</x:f>
      </x:c>
      <x:c r="Q203" s="49" t="str">
        <x:f>IF(C203="","",IF(F203="Done","DONE",IF(AND(H203&lt;TODAY(),J203&lt;1),"OVERDUE",IF(AND(H203&lt;=TODAY()+7,J203&lt;1),"DUE SOON","ON TRACK"))))</x:f>
      </x:c>
      <x:c r="R203" s="59"/>
    </x:row>
    <x:row r="204" ht="22" customHeight="1">
      <x:c r="A204" s="45"/>
      <x:c r="B204" s="45"/>
      <x:c r="C204" s="59"/>
      <x:c r="D204" s="45"/>
      <x:c r="E204" s="45"/>
      <x:c r="F204" s="45"/>
      <x:c r="G204" s="47"/>
      <x:c r="H204" s="47"/>
      <x:c r="I204" s="49" t="str">
        <x:f>IF(OR(G204="",H204=""),"",MAX(1,H204-G204+1))</x:f>
      </x:c>
      <x:c r="J204" s="51"/>
      <x:c r="K204" s="53"/>
      <x:c r="L204" s="53"/>
      <x:c r="M204" s="56"/>
      <x:c r="N204" s="56"/>
      <x:c r="O204" s="57" t="str">
        <x:f>IF(C204="","",M204-N204)</x:f>
      </x:c>
      <x:c r="P204" s="49" t="str">
        <x:f>IF(OR(C204="",H204=""),"",H204-TODAY())</x:f>
      </x:c>
      <x:c r="Q204" s="49" t="str">
        <x:f>IF(C204="","",IF(F204="Done","DONE",IF(AND(H204&lt;TODAY(),J204&lt;1),"OVERDUE",IF(AND(H204&lt;=TODAY()+7,J204&lt;1),"DUE SOON","ON TRACK"))))</x:f>
      </x:c>
      <x:c r="R204" s="59"/>
    </x:row>
    <x:row r="205" ht="22" customHeight="1">
      <x:c r="A205" s="45"/>
      <x:c r="B205" s="45"/>
      <x:c r="C205" s="59"/>
      <x:c r="D205" s="45"/>
      <x:c r="E205" s="45"/>
      <x:c r="F205" s="45"/>
      <x:c r="G205" s="47"/>
      <x:c r="H205" s="47"/>
      <x:c r="I205" s="49" t="str">
        <x:f>IF(OR(G205="",H205=""),"",MAX(1,H205-G205+1))</x:f>
      </x:c>
      <x:c r="J205" s="51"/>
      <x:c r="K205" s="53"/>
      <x:c r="L205" s="53"/>
      <x:c r="M205" s="56"/>
      <x:c r="N205" s="56"/>
      <x:c r="O205" s="57" t="str">
        <x:f>IF(C205="","",M205-N205)</x:f>
      </x:c>
      <x:c r="P205" s="49" t="str">
        <x:f>IF(OR(C205="",H205=""),"",H205-TODAY())</x:f>
      </x:c>
      <x:c r="Q205" s="49" t="str">
        <x:f>IF(C205="","",IF(F205="Done","DONE",IF(AND(H205&lt;TODAY(),J205&lt;1),"OVERDUE",IF(AND(H205&lt;=TODAY()+7,J205&lt;1),"DUE SOON","ON TRACK"))))</x:f>
      </x:c>
      <x:c r="R205" s="59"/>
    </x:row>
  </x:sheetData>
  <x:mergeCells>
    <x:mergeCell ref="A1:R1"/>
    <x:mergeCell ref="A2:R2"/>
    <x:mergeCell ref="A4:R4"/>
  </x:mergeCells>
  <x:conditionalFormatting sqref="E6:E205">
    <x:cfRule type="containsText" dxfId="0" priority="1" operator="containsText" text="Critical"/>
  </x:conditionalFormatting>
  <x:conditionalFormatting sqref="J6:J205">
    <x:cfRule type="dataBar" priority="2">
      <x:dataBar>
        <x:cfvo type="min"/>
        <x:cfvo type="max"/>
        <x:color rgb="FF2367D1"/>
      </x:dataBar>
      <x:extLst>
        <x:ext xmlns:x14="http://schemas.microsoft.com/office/spreadsheetml/2009/9/main" uri="{B025F937-C7B1-47D3-B67F-A62EFF666E3E}">
          <x14:id>{35CB550D-DD12-0E6F-D2A7-AB35084679B0}</x14:id>
        </x:ext>
      </x:extLst>
    </x:cfRule>
  </x:conditionalFormatting>
  <x:conditionalFormatting sqref="Q6:Q205">
    <x:cfRule type="containsText" dxfId="1" priority="3" operator="containsText" text="OVERDUE"/>
    <x:cfRule type="containsText" dxfId="2" priority="4" operator="containsText" text="AT RISK"/>
    <x:cfRule type="containsText" dxfId="3" priority="5" operator="containsText" text="DUE SOON"/>
    <x:cfRule type="containsText" dxfId="4" priority="6" operator="containsText" text="ON TRACK"/>
    <x:cfRule type="containsText" dxfId="5" priority="7" operator="containsText" text="DONE"/>
  </x:conditionalFormatting>
  <x:dataValidations count="4">
    <x:dataValidation type="list" sqref="D6:D205">
      <x:formula1>'Project Setup'!$D$13:$D$30</x:formula1>
    </x:dataValidation>
    <x:dataValidation type="list" sqref="E6:E205">
      <x:formula1>"Low,Medium,High,Critical"</x:formula1>
    </x:dataValidation>
    <x:dataValidation type="list" sqref="F6:F205">
      <x:formula1>"Not Started,In Progress,Blocked,Done"</x:formula1>
    </x:dataValidation>
    <x:dataValidation type="decimal" operator="between" sqref="J6:J205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fae8fd651e9497b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" id="{35CB550D-DD12-0E6F-D2A7-AB35084679B0}">
            <x14:dataBar gradient="1">
              <x14:cfvo type="min"/>
              <x14:cfvo type="max"/>
              <x14:fillColor rgb="FF2367D1"/>
            </x14:dataBar>
          </x14:cfRule>
          <xm:sqref>J6:J205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4" hidden="0" customWidth="1"/>
    <x:col min="3" max="3" width="20" hidden="0" customWidth="1"/>
    <x:col min="4" max="4" width="15" hidden="0" customWidth="1"/>
    <x:col min="5" max="5" width="14" hidden="0" customWidth="1"/>
    <x:col min="6" max="6" width="14" hidden="0" customWidth="1"/>
    <x:col min="7" max="7" width="14" hidden="0" customWidth="1"/>
    <x:col min="8" max="8" width="9" hidden="0" customWidth="1"/>
    <x:col min="9" max="9" width="4.199999809265137" hidden="0" customWidth="1"/>
    <x:col min="10" max="10" width="4.199999809265137" hidden="0" customWidth="1"/>
    <x:col min="11" max="11" width="4.199999809265137" hidden="0" customWidth="1"/>
    <x:col min="12" max="12" width="4.199999809265137" hidden="0" customWidth="1"/>
    <x:col min="13" max="13" width="4.199999809265137" hidden="0" customWidth="1"/>
    <x:col min="14" max="14" width="4.199999809265137" hidden="0" customWidth="1"/>
    <x:col min="15" max="15" width="4.199999809265137" hidden="0" customWidth="1"/>
    <x:col min="16" max="16" width="4.199999809265137" hidden="0" customWidth="1"/>
    <x:col min="17" max="17" width="4.199999809265137" hidden="0" customWidth="1"/>
    <x:col min="18" max="18" width="4.199999809265137" hidden="0" customWidth="1"/>
    <x:col min="19" max="19" width="4.199999809265137" hidden="0" customWidth="1"/>
    <x:col min="20" max="20" width="4.199999809265137" hidden="0" customWidth="1"/>
    <x:col min="21" max="21" width="4.199999809265137" hidden="0" customWidth="1"/>
    <x:col min="22" max="22" width="4.199999809265137" hidden="0" customWidth="1"/>
    <x:col min="23" max="23" width="4.199999809265137" hidden="0" customWidth="1"/>
    <x:col min="24" max="24" width="4.199999809265137" hidden="0" customWidth="1"/>
    <x:col min="25" max="25" width="4.199999809265137" hidden="0" customWidth="1"/>
    <x:col min="26" max="26" width="4.199999809265137" hidden="0" customWidth="1"/>
    <x:col min="27" max="27" width="4.199999809265137" hidden="0" customWidth="1"/>
    <x:col min="28" max="28" width="4.199999809265137" hidden="0" customWidth="1"/>
    <x:col min="29" max="29" width="4.199999809265137" hidden="0" customWidth="1"/>
    <x:col min="30" max="30" width="4.199999809265137" hidden="0" customWidth="1"/>
    <x:col min="31" max="31" width="4.199999809265137" hidden="0" customWidth="1"/>
    <x:col min="32" max="32" width="4.199999809265137" hidden="0" customWidth="1"/>
    <x:col min="33" max="33" width="4.199999809265137" hidden="0" customWidth="1"/>
    <x:col min="34" max="34" width="4.199999809265137" hidden="0" customWidth="1"/>
    <x:col min="35" max="35" width="4.199999809265137" hidden="0" customWidth="1"/>
    <x:col min="36" max="36" width="4.199999809265137" hidden="0" customWidth="1"/>
    <x:col min="37" max="37" width="4.199999809265137" hidden="0" customWidth="1"/>
    <x:col min="38" max="38" width="4.199999809265137" hidden="0" customWidth="1"/>
    <x:col min="39" max="39" width="4.199999809265137" hidden="0" customWidth="1"/>
    <x:col min="40" max="40" width="4.199999809265137" hidden="0" customWidth="1"/>
    <x:col min="41" max="41" width="4.199999809265137" hidden="0" customWidth="1"/>
    <x:col min="42" max="42" width="4.199999809265137" hidden="0" customWidth="1"/>
    <x:col min="43" max="43" width="4.199999809265137" hidden="0" customWidth="1"/>
    <x:col min="44" max="44" width="4.199999809265137" hidden="0" customWidth="1"/>
    <x:col min="45" max="45" width="4.199999809265137" hidden="0" customWidth="1"/>
    <x:col min="46" max="46" width="4.199999809265137" hidden="0" customWidth="1"/>
    <x:col min="47" max="47" width="4.199999809265137" hidden="0" customWidth="1"/>
    <x:col min="48" max="48" width="4.199999809265137" hidden="0" customWidth="1"/>
    <x:col min="49" max="49" width="4.199999809265137" hidden="0" customWidth="1"/>
    <x:col min="50" max="50" width="4.199999809265137" hidden="0" customWidth="1"/>
    <x:col min="51" max="51" width="4.199999809265137" hidden="0" customWidth="1"/>
    <x:col min="52" max="52" width="4.199999809265137" hidden="0" customWidth="1"/>
    <x:col min="53" max="53" width="4.199999809265137" hidden="0" customWidth="1"/>
    <x:col min="54" max="54" width="4.199999809265137" hidden="0" customWidth="1"/>
    <x:col min="55" max="55" width="4.199999809265137" hidden="0" customWidth="1"/>
    <x:col min="56" max="56" width="4.199999809265137" hidden="0" customWidth="1"/>
    <x:col min="57" max="57" width="4.199999809265137" hidden="0" customWidth="1"/>
    <x:col min="58" max="58" width="4.199999809265137" hidden="0" customWidth="1"/>
    <x:col min="59" max="59" width="4.199999809265137" hidden="0" customWidth="1"/>
    <x:col min="60" max="60" width="4.199999809265137" hidden="0" customWidth="1"/>
    <x:col min="61" max="61" width="4.199999809265137" hidden="0" customWidth="1"/>
    <x:col min="62" max="62" width="4.199999809265137" hidden="0" customWidth="1"/>
    <x:col min="63" max="63" width="4.199999809265137" hidden="0" customWidth="1"/>
    <x:col min="64" max="64" width="4.199999809265137" hidden="0" customWidth="1"/>
    <x:col min="65" max="65" width="4.199999809265137" hidden="0" customWidth="1"/>
    <x:col min="66" max="66" width="4.199999809265137" hidden="0" customWidth="1"/>
    <x:col min="67" max="67" width="4.199999809265137" hidden="0" customWidth="1"/>
    <x:col min="68" max="68" width="4.199999809265137" hidden="0" customWidth="1"/>
    <x:col min="69" max="69" width="4.199999809265137" hidden="0" customWidth="1"/>
    <x:col min="70" max="70" width="4.199999809265137" hidden="0" customWidth="1"/>
    <x:col min="71" max="71" width="4.199999809265137" hidden="0" customWidth="1"/>
    <x:col min="72" max="72" width="4.199999809265137" hidden="0" customWidth="1"/>
    <x:col min="73" max="73" width="4.199999809265137" hidden="0" customWidth="1"/>
    <x:col min="74" max="74" width="4.199999809265137" hidden="0" customWidth="1"/>
    <x:col min="75" max="75" width="4.199999809265137" hidden="0" customWidth="1"/>
    <x:col min="76" max="76" width="4.199999809265137" hidden="0" customWidth="1"/>
  </x:cols>
  <x:sheetData>
    <x:row r="1" ht="22" customHeight="1">
      <x:c r="A1" s="1" t="str">
        <x:v>Project Timeline</x:v>
      </x:c>
    </x:row>
    <x:row r="2" ht="22" customHeight="1">
      <x:c r="A2" s="2" t="str">
        <x:v>A formula-driven daily Gantt view linked to the Project Task Plan.</x:v>
      </x:c>
    </x:row>
    <x:row r="3" ht="22" customHeight="1"/>
    <x:row r="4" ht="22" customHeight="1">
      <x:c r="A4" s="6" t="str">
        <x:v>The timeline updates when Start Date, Due Date, or % Complete changes in Task Plan. Dark blue shows completed progress; light blue shows remaining planned duration.</x:v>
      </x:c>
    </x:row>
    <x:row r="5" ht="22" customHeight="1">
      <x:c r="A5" s="36" t="str">
        <x:v>WBS</x:v>
      </x:c>
      <x:c r="B5" s="37" t="str">
        <x:v>Task</x:v>
      </x:c>
      <x:c r="C5" s="37" t="str">
        <x:v>Owner</x:v>
      </x:c>
      <x:c r="D5" s="37" t="str">
        <x:v>Status</x:v>
      </x:c>
      <x:c r="E5" s="37" t="str">
        <x:v>Start</x:v>
      </x:c>
      <x:c r="F5" s="37" t="str">
        <x:v>Due</x:v>
      </x:c>
      <x:c r="G5" s="37" t="str">
        <x:v>% Complete</x:v>
      </x:c>
      <x:c r="H5" s="38" t="str">
        <x:v>Days</x:v>
      </x:c>
      <x:c r="I5" s="63" t="n">
        <x:f>'Project Setup'!B11</x:f>
        <x:v>46258</x:v>
      </x:c>
      <x:c r="J5" s="63" t="n">
        <x:f>I5+1</x:f>
        <x:v>46259</x:v>
      </x:c>
      <x:c r="K5" s="63" t="n">
        <x:f>J5+1</x:f>
        <x:v>46260</x:v>
      </x:c>
      <x:c r="L5" s="63" t="n">
        <x:f>K5+1</x:f>
        <x:v>46261</x:v>
      </x:c>
      <x:c r="M5" s="63" t="n">
        <x:f>L5+1</x:f>
        <x:v>46262</x:v>
      </x:c>
      <x:c r="N5" s="63" t="n">
        <x:f>M5+1</x:f>
        <x:v>46263</x:v>
      </x:c>
      <x:c r="O5" s="63" t="n">
        <x:f>N5+1</x:f>
        <x:v>46264</x:v>
      </x:c>
      <x:c r="P5" s="63" t="n">
        <x:f>O5+1</x:f>
        <x:v>46265</x:v>
      </x:c>
      <x:c r="Q5" s="63" t="n">
        <x:f>P5+1</x:f>
        <x:v>46266</x:v>
      </x:c>
      <x:c r="R5" s="63" t="n">
        <x:f>Q5+1</x:f>
        <x:v>46267</x:v>
      </x:c>
      <x:c r="S5" s="63" t="n">
        <x:f>R5+1</x:f>
        <x:v>46268</x:v>
      </x:c>
      <x:c r="T5" s="63" t="n">
        <x:f>S5+1</x:f>
        <x:v>46269</x:v>
      </x:c>
      <x:c r="U5" s="63" t="n">
        <x:f>T5+1</x:f>
        <x:v>46270</x:v>
      </x:c>
      <x:c r="V5" s="63" t="n">
        <x:f>U5+1</x:f>
        <x:v>46271</x:v>
      </x:c>
      <x:c r="W5" s="63" t="n">
        <x:f>V5+1</x:f>
        <x:v>46272</x:v>
      </x:c>
      <x:c r="X5" s="63" t="n">
        <x:f>W5+1</x:f>
        <x:v>46273</x:v>
      </x:c>
      <x:c r="Y5" s="63" t="n">
        <x:f>X5+1</x:f>
        <x:v>46274</x:v>
      </x:c>
      <x:c r="Z5" s="63" t="n">
        <x:f>Y5+1</x:f>
        <x:v>46275</x:v>
      </x:c>
      <x:c r="AA5" s="63" t="n">
        <x:f>Z5+1</x:f>
        <x:v>46276</x:v>
      </x:c>
      <x:c r="AB5" s="63" t="n">
        <x:f>AA5+1</x:f>
        <x:v>46277</x:v>
      </x:c>
      <x:c r="AC5" s="63" t="n">
        <x:f>AB5+1</x:f>
        <x:v>46278</x:v>
      </x:c>
      <x:c r="AD5" s="63" t="n">
        <x:f>AC5+1</x:f>
        <x:v>46279</x:v>
      </x:c>
      <x:c r="AE5" s="63" t="n">
        <x:f>AD5+1</x:f>
        <x:v>46280</x:v>
      </x:c>
      <x:c r="AF5" s="63" t="n">
        <x:f>AE5+1</x:f>
        <x:v>46281</x:v>
      </x:c>
      <x:c r="AG5" s="63" t="n">
        <x:f>AF5+1</x:f>
        <x:v>46282</x:v>
      </x:c>
      <x:c r="AH5" s="63" t="n">
        <x:f>AG5+1</x:f>
        <x:v>46283</x:v>
      </x:c>
      <x:c r="AI5" s="63" t="n">
        <x:f>AH5+1</x:f>
        <x:v>46284</x:v>
      </x:c>
      <x:c r="AJ5" s="63" t="n">
        <x:f>AI5+1</x:f>
        <x:v>46285</x:v>
      </x:c>
      <x:c r="AK5" s="63" t="n">
        <x:f>AJ5+1</x:f>
        <x:v>46286</x:v>
      </x:c>
      <x:c r="AL5" s="63" t="n">
        <x:f>AK5+1</x:f>
        <x:v>46287</x:v>
      </x:c>
      <x:c r="AM5" s="63" t="n">
        <x:f>AL5+1</x:f>
        <x:v>46288</x:v>
      </x:c>
      <x:c r="AN5" s="63" t="n">
        <x:f>AM5+1</x:f>
        <x:v>46289</x:v>
      </x:c>
      <x:c r="AO5" s="63" t="n">
        <x:f>AN5+1</x:f>
        <x:v>46290</x:v>
      </x:c>
      <x:c r="AP5" s="63" t="n">
        <x:f>AO5+1</x:f>
        <x:v>46291</x:v>
      </x:c>
      <x:c r="AQ5" s="63" t="n">
        <x:f>AP5+1</x:f>
        <x:v>46292</x:v>
      </x:c>
      <x:c r="AR5" s="63" t="n">
        <x:f>AQ5+1</x:f>
        <x:v>46293</x:v>
      </x:c>
      <x:c r="AS5" s="63" t="n">
        <x:f>AR5+1</x:f>
        <x:v>46294</x:v>
      </x:c>
      <x:c r="AT5" s="63" t="n">
        <x:f>AS5+1</x:f>
        <x:v>46295</x:v>
      </x:c>
      <x:c r="AU5" s="63" t="n">
        <x:f>AT5+1</x:f>
        <x:v>46296</x:v>
      </x:c>
      <x:c r="AV5" s="63" t="n">
        <x:f>AU5+1</x:f>
        <x:v>46297</x:v>
      </x:c>
      <x:c r="AW5" s="63" t="n">
        <x:f>AV5+1</x:f>
        <x:v>46298</x:v>
      </x:c>
      <x:c r="AX5" s="63" t="n">
        <x:f>AW5+1</x:f>
        <x:v>46299</x:v>
      </x:c>
      <x:c r="AY5" s="63" t="n">
        <x:f>AX5+1</x:f>
        <x:v>46300</x:v>
      </x:c>
      <x:c r="AZ5" s="63" t="n">
        <x:f>AY5+1</x:f>
        <x:v>46301</x:v>
      </x:c>
      <x:c r="BA5" s="63" t="n">
        <x:f>AZ5+1</x:f>
        <x:v>46302</x:v>
      </x:c>
      <x:c r="BB5" s="63" t="n">
        <x:f>BA5+1</x:f>
        <x:v>46303</x:v>
      </x:c>
      <x:c r="BC5" s="63" t="n">
        <x:f>BB5+1</x:f>
        <x:v>46304</x:v>
      </x:c>
      <x:c r="BD5" s="63" t="n">
        <x:f>BC5+1</x:f>
        <x:v>46305</x:v>
      </x:c>
      <x:c r="BE5" s="63" t="n">
        <x:f>BD5+1</x:f>
        <x:v>46306</x:v>
      </x:c>
      <x:c r="BF5" s="63" t="n">
        <x:f>BE5+1</x:f>
        <x:v>46307</x:v>
      </x:c>
      <x:c r="BG5" s="63" t="n">
        <x:f>BF5+1</x:f>
        <x:v>46308</x:v>
      </x:c>
      <x:c r="BH5" s="63" t="n">
        <x:f>BG5+1</x:f>
        <x:v>46309</x:v>
      </x:c>
      <x:c r="BI5" s="63" t="n">
        <x:f>BH5+1</x:f>
        <x:v>46310</x:v>
      </x:c>
      <x:c r="BJ5" s="63" t="n">
        <x:f>BI5+1</x:f>
        <x:v>46311</x:v>
      </x:c>
      <x:c r="BK5" s="63" t="n">
        <x:f>BJ5+1</x:f>
        <x:v>46312</x:v>
      </x:c>
      <x:c r="BL5" s="63" t="n">
        <x:f>BK5+1</x:f>
        <x:v>46313</x:v>
      </x:c>
      <x:c r="BM5" s="63" t="n">
        <x:f>BL5+1</x:f>
        <x:v>46314</x:v>
      </x:c>
      <x:c r="BN5" s="63" t="n">
        <x:f>BM5+1</x:f>
        <x:v>46315</x:v>
      </x:c>
      <x:c r="BO5" s="63" t="n">
        <x:f>BN5+1</x:f>
        <x:v>46316</x:v>
      </x:c>
      <x:c r="BP5" s="63" t="n">
        <x:f>BO5+1</x:f>
        <x:v>46317</x:v>
      </x:c>
      <x:c r="BQ5" s="63" t="n">
        <x:f>BP5+1</x:f>
        <x:v>46318</x:v>
      </x:c>
      <x:c r="BR5" s="63" t="n">
        <x:f>BQ5+1</x:f>
        <x:v>46319</x:v>
      </x:c>
      <x:c r="BS5" s="63" t="n">
        <x:f>BR5+1</x:f>
        <x:v>46320</x:v>
      </x:c>
      <x:c r="BT5" s="63" t="n">
        <x:f>BS5+1</x:f>
        <x:v>46321</x:v>
      </x:c>
      <x:c r="BU5" s="63" t="n">
        <x:f>BT5+1</x:f>
        <x:v>46322</x:v>
      </x:c>
      <x:c r="BV5" s="63" t="n">
        <x:f>BU5+1</x:f>
        <x:v>46323</x:v>
      </x:c>
      <x:c r="BW5" s="63" t="n">
        <x:f>BV5+1</x:f>
        <x:v>46324</x:v>
      </x:c>
      <x:c r="BX5" s="63" t="n">
        <x:f>BW5+1</x:f>
        <x:v>46325</x:v>
      </x:c>
    </x:row>
    <x:row r="6" ht="22" customHeight="1">
      <x:c r="A6" s="48" t="str">
        <x:f>IF('Task Plan'!A6="","",'Task Plan'!A6)</x:f>
        <x:v>1.1</x:v>
      </x:c>
      <x:c r="B6" s="74" t="str">
        <x:f>IF('Task Plan'!C6="","",'Task Plan'!C6)</x:f>
        <x:v>Confirm project scope</x:v>
      </x:c>
      <x:c r="C6" s="48" t="str">
        <x:f>IF('Task Plan'!D6="","",'Task Plan'!D6)</x:f>
        <x:v>Daniel Brooks</x:v>
      </x:c>
      <x:c r="D6" s="48" t="str">
        <x:f>IF('Task Plan'!F6="","",'Task Plan'!F6)</x:f>
        <x:v>Done</x:v>
      </x:c>
      <x:c r="E6" s="64" t="n">
        <x:f>IF('Task Plan'!G6="","",'Task Plan'!G6)</x:f>
        <x:v>46258</x:v>
      </x:c>
      <x:c r="F6" s="64" t="n">
        <x:f>IF('Task Plan'!H6="","",'Task Plan'!H6)</x:f>
        <x:v>46259</x:v>
      </x:c>
      <x:c r="G6" s="66" t="n">
        <x:f>IF('Task Plan'!J6="","",'Task Plan'!J6)</x:f>
        <x:v>1</x:v>
      </x:c>
      <x:c r="H6" s="48" t="n">
        <x:f>IF('Task Plan'!I6="","",'Task Plan'!I6)</x:f>
        <x:v>2</x:v>
      </x:c>
      <x:c r="I6" s="73" t="n">
        <x:f>IF(AND(I$5&gt;=$E6,I$5&lt;=$F6),IF(I$5&lt;=$E6+ROUND(($F6-$E6)*$G6,0),2,1),"")</x:f>
        <x:v>2</x:v>
      </x:c>
      <x:c r="J6" s="73" t="n">
        <x:f>IF(AND(J$5&gt;=$E6,J$5&lt;=$F6),IF(J$5&lt;=$E6+ROUND(($F6-$E6)*$G6,0),2,1),"")</x:f>
        <x:v>2</x:v>
      </x:c>
      <x:c r="K6" s="73" t="str">
        <x:f>IF(AND(K$5&gt;=$E6,K$5&lt;=$F6),IF(K$5&lt;=$E6+ROUND(($F6-$E6)*$G6,0),2,1),"")</x:f>
      </x:c>
      <x:c r="L6" s="73" t="str">
        <x:f>IF(AND(L$5&gt;=$E6,L$5&lt;=$F6),IF(L$5&lt;=$E6+ROUND(($F6-$E6)*$G6,0),2,1),"")</x:f>
      </x:c>
      <x:c r="M6" s="73" t="str">
        <x:f>IF(AND(M$5&gt;=$E6,M$5&lt;=$F6),IF(M$5&lt;=$E6+ROUND(($F6-$E6)*$G6,0),2,1),"")</x:f>
      </x:c>
      <x:c r="N6" s="73" t="str">
        <x:f>IF(AND(N$5&gt;=$E6,N$5&lt;=$F6),IF(N$5&lt;=$E6+ROUND(($F6-$E6)*$G6,0),2,1),"")</x:f>
      </x:c>
      <x:c r="O6" s="73" t="str">
        <x:f>IF(AND(O$5&gt;=$E6,O$5&lt;=$F6),IF(O$5&lt;=$E6+ROUND(($F6-$E6)*$G6,0),2,1),"")</x:f>
      </x:c>
      <x:c r="P6" s="73" t="str">
        <x:f>IF(AND(P$5&gt;=$E6,P$5&lt;=$F6),IF(P$5&lt;=$E6+ROUND(($F6-$E6)*$G6,0),2,1),"")</x:f>
      </x:c>
      <x:c r="Q6" s="73" t="str">
        <x:f>IF(AND(Q$5&gt;=$E6,Q$5&lt;=$F6),IF(Q$5&lt;=$E6+ROUND(($F6-$E6)*$G6,0),2,1),"")</x:f>
      </x:c>
      <x:c r="R6" s="73" t="str">
        <x:f>IF(AND(R$5&gt;=$E6,R$5&lt;=$F6),IF(R$5&lt;=$E6+ROUND(($F6-$E6)*$G6,0),2,1),"")</x:f>
      </x:c>
      <x:c r="S6" s="73" t="str">
        <x:f>IF(AND(S$5&gt;=$E6,S$5&lt;=$F6),IF(S$5&lt;=$E6+ROUND(($F6-$E6)*$G6,0),2,1),"")</x:f>
      </x:c>
      <x:c r="T6" s="73" t="str">
        <x:f>IF(AND(T$5&gt;=$E6,T$5&lt;=$F6),IF(T$5&lt;=$E6+ROUND(($F6-$E6)*$G6,0),2,1),"")</x:f>
      </x:c>
      <x:c r="U6" s="73" t="str">
        <x:f>IF(AND(U$5&gt;=$E6,U$5&lt;=$F6),IF(U$5&lt;=$E6+ROUND(($F6-$E6)*$G6,0),2,1),"")</x:f>
      </x:c>
      <x:c r="V6" s="73" t="str">
        <x:f>IF(AND(V$5&gt;=$E6,V$5&lt;=$F6),IF(V$5&lt;=$E6+ROUND(($F6-$E6)*$G6,0),2,1),"")</x:f>
      </x:c>
      <x:c r="W6" s="73" t="str">
        <x:f>IF(AND(W$5&gt;=$E6,W$5&lt;=$F6),IF(W$5&lt;=$E6+ROUND(($F6-$E6)*$G6,0),2,1),"")</x:f>
      </x:c>
      <x:c r="X6" s="73" t="str">
        <x:f>IF(AND(X$5&gt;=$E6,X$5&lt;=$F6),IF(X$5&lt;=$E6+ROUND(($F6-$E6)*$G6,0),2,1),"")</x:f>
      </x:c>
      <x:c r="Y6" s="73" t="str">
        <x:f>IF(AND(Y$5&gt;=$E6,Y$5&lt;=$F6),IF(Y$5&lt;=$E6+ROUND(($F6-$E6)*$G6,0),2,1),"")</x:f>
      </x:c>
      <x:c r="Z6" s="73" t="str">
        <x:f>IF(AND(Z$5&gt;=$E6,Z$5&lt;=$F6),IF(Z$5&lt;=$E6+ROUND(($F6-$E6)*$G6,0),2,1),"")</x:f>
      </x:c>
      <x:c r="AA6" s="73" t="str">
        <x:f>IF(AND(AA$5&gt;=$E6,AA$5&lt;=$F6),IF(AA$5&lt;=$E6+ROUND(($F6-$E6)*$G6,0),2,1),"")</x:f>
      </x:c>
      <x:c r="AB6" s="73" t="str">
        <x:f>IF(AND(AB$5&gt;=$E6,AB$5&lt;=$F6),IF(AB$5&lt;=$E6+ROUND(($F6-$E6)*$G6,0),2,1),"")</x:f>
      </x:c>
      <x:c r="AC6" s="73" t="str">
        <x:f>IF(AND(AC$5&gt;=$E6,AC$5&lt;=$F6),IF(AC$5&lt;=$E6+ROUND(($F6-$E6)*$G6,0),2,1),"")</x:f>
      </x:c>
      <x:c r="AD6" s="73" t="str">
        <x:f>IF(AND(AD$5&gt;=$E6,AD$5&lt;=$F6),IF(AD$5&lt;=$E6+ROUND(($F6-$E6)*$G6,0),2,1),"")</x:f>
      </x:c>
      <x:c r="AE6" s="73" t="str">
        <x:f>IF(AND(AE$5&gt;=$E6,AE$5&lt;=$F6),IF(AE$5&lt;=$E6+ROUND(($F6-$E6)*$G6,0),2,1),"")</x:f>
      </x:c>
      <x:c r="AF6" s="73" t="str">
        <x:f>IF(AND(AF$5&gt;=$E6,AF$5&lt;=$F6),IF(AF$5&lt;=$E6+ROUND(($F6-$E6)*$G6,0),2,1),"")</x:f>
      </x:c>
      <x:c r="AG6" s="73" t="str">
        <x:f>IF(AND(AG$5&gt;=$E6,AG$5&lt;=$F6),IF(AG$5&lt;=$E6+ROUND(($F6-$E6)*$G6,0),2,1),"")</x:f>
      </x:c>
      <x:c r="AH6" s="73" t="str">
        <x:f>IF(AND(AH$5&gt;=$E6,AH$5&lt;=$F6),IF(AH$5&lt;=$E6+ROUND(($F6-$E6)*$G6,0),2,1),"")</x:f>
      </x:c>
      <x:c r="AI6" s="73" t="str">
        <x:f>IF(AND(AI$5&gt;=$E6,AI$5&lt;=$F6),IF(AI$5&lt;=$E6+ROUND(($F6-$E6)*$G6,0),2,1),"")</x:f>
      </x:c>
      <x:c r="AJ6" s="73" t="str">
        <x:f>IF(AND(AJ$5&gt;=$E6,AJ$5&lt;=$F6),IF(AJ$5&lt;=$E6+ROUND(($F6-$E6)*$G6,0),2,1),"")</x:f>
      </x:c>
      <x:c r="AK6" s="73" t="str">
        <x:f>IF(AND(AK$5&gt;=$E6,AK$5&lt;=$F6),IF(AK$5&lt;=$E6+ROUND(($F6-$E6)*$G6,0),2,1),"")</x:f>
      </x:c>
      <x:c r="AL6" s="73" t="str">
        <x:f>IF(AND(AL$5&gt;=$E6,AL$5&lt;=$F6),IF(AL$5&lt;=$E6+ROUND(($F6-$E6)*$G6,0),2,1),"")</x:f>
      </x:c>
      <x:c r="AM6" s="73" t="str">
        <x:f>IF(AND(AM$5&gt;=$E6,AM$5&lt;=$F6),IF(AM$5&lt;=$E6+ROUND(($F6-$E6)*$G6,0),2,1),"")</x:f>
      </x:c>
      <x:c r="AN6" s="73" t="str">
        <x:f>IF(AND(AN$5&gt;=$E6,AN$5&lt;=$F6),IF(AN$5&lt;=$E6+ROUND(($F6-$E6)*$G6,0),2,1),"")</x:f>
      </x:c>
      <x:c r="AO6" s="73" t="str">
        <x:f>IF(AND(AO$5&gt;=$E6,AO$5&lt;=$F6),IF(AO$5&lt;=$E6+ROUND(($F6-$E6)*$G6,0),2,1),"")</x:f>
      </x:c>
      <x:c r="AP6" s="73" t="str">
        <x:f>IF(AND(AP$5&gt;=$E6,AP$5&lt;=$F6),IF(AP$5&lt;=$E6+ROUND(($F6-$E6)*$G6,0),2,1),"")</x:f>
      </x:c>
      <x:c r="AQ6" s="73" t="str">
        <x:f>IF(AND(AQ$5&gt;=$E6,AQ$5&lt;=$F6),IF(AQ$5&lt;=$E6+ROUND(($F6-$E6)*$G6,0),2,1),"")</x:f>
      </x:c>
      <x:c r="AR6" s="73" t="str">
        <x:f>IF(AND(AR$5&gt;=$E6,AR$5&lt;=$F6),IF(AR$5&lt;=$E6+ROUND(($F6-$E6)*$G6,0),2,1),"")</x:f>
      </x:c>
      <x:c r="AS6" s="73" t="str">
        <x:f>IF(AND(AS$5&gt;=$E6,AS$5&lt;=$F6),IF(AS$5&lt;=$E6+ROUND(($F6-$E6)*$G6,0),2,1),"")</x:f>
      </x:c>
      <x:c r="AT6" s="73" t="str">
        <x:f>IF(AND(AT$5&gt;=$E6,AT$5&lt;=$F6),IF(AT$5&lt;=$E6+ROUND(($F6-$E6)*$G6,0),2,1),"")</x:f>
      </x:c>
      <x:c r="AU6" s="73" t="str">
        <x:f>IF(AND(AU$5&gt;=$E6,AU$5&lt;=$F6),IF(AU$5&lt;=$E6+ROUND(($F6-$E6)*$G6,0),2,1),"")</x:f>
      </x:c>
      <x:c r="AV6" s="73" t="str">
        <x:f>IF(AND(AV$5&gt;=$E6,AV$5&lt;=$F6),IF(AV$5&lt;=$E6+ROUND(($F6-$E6)*$G6,0),2,1),"")</x:f>
      </x:c>
      <x:c r="AW6" s="73" t="str">
        <x:f>IF(AND(AW$5&gt;=$E6,AW$5&lt;=$F6),IF(AW$5&lt;=$E6+ROUND(($F6-$E6)*$G6,0),2,1),"")</x:f>
      </x:c>
      <x:c r="AX6" s="73" t="str">
        <x:f>IF(AND(AX$5&gt;=$E6,AX$5&lt;=$F6),IF(AX$5&lt;=$E6+ROUND(($F6-$E6)*$G6,0),2,1),"")</x:f>
      </x:c>
      <x:c r="AY6" s="73" t="str">
        <x:f>IF(AND(AY$5&gt;=$E6,AY$5&lt;=$F6),IF(AY$5&lt;=$E6+ROUND(($F6-$E6)*$G6,0),2,1),"")</x:f>
      </x:c>
      <x:c r="AZ6" s="73" t="str">
        <x:f>IF(AND(AZ$5&gt;=$E6,AZ$5&lt;=$F6),IF(AZ$5&lt;=$E6+ROUND(($F6-$E6)*$G6,0),2,1),"")</x:f>
      </x:c>
      <x:c r="BA6" s="73" t="str">
        <x:f>IF(AND(BA$5&gt;=$E6,BA$5&lt;=$F6),IF(BA$5&lt;=$E6+ROUND(($F6-$E6)*$G6,0),2,1),"")</x:f>
      </x:c>
      <x:c r="BB6" s="73" t="str">
        <x:f>IF(AND(BB$5&gt;=$E6,BB$5&lt;=$F6),IF(BB$5&lt;=$E6+ROUND(($F6-$E6)*$G6,0),2,1),"")</x:f>
      </x:c>
      <x:c r="BC6" s="73" t="str">
        <x:f>IF(AND(BC$5&gt;=$E6,BC$5&lt;=$F6),IF(BC$5&lt;=$E6+ROUND(($F6-$E6)*$G6,0),2,1),"")</x:f>
      </x:c>
      <x:c r="BD6" s="73" t="str">
        <x:f>IF(AND(BD$5&gt;=$E6,BD$5&lt;=$F6),IF(BD$5&lt;=$E6+ROUND(($F6-$E6)*$G6,0),2,1),"")</x:f>
      </x:c>
      <x:c r="BE6" s="73" t="str">
        <x:f>IF(AND(BE$5&gt;=$E6,BE$5&lt;=$F6),IF(BE$5&lt;=$E6+ROUND(($F6-$E6)*$G6,0),2,1),"")</x:f>
      </x:c>
      <x:c r="BF6" s="73" t="str">
        <x:f>IF(AND(BF$5&gt;=$E6,BF$5&lt;=$F6),IF(BF$5&lt;=$E6+ROUND(($F6-$E6)*$G6,0),2,1),"")</x:f>
      </x:c>
      <x:c r="BG6" s="73" t="str">
        <x:f>IF(AND(BG$5&gt;=$E6,BG$5&lt;=$F6),IF(BG$5&lt;=$E6+ROUND(($F6-$E6)*$G6,0),2,1),"")</x:f>
      </x:c>
      <x:c r="BH6" s="73" t="str">
        <x:f>IF(AND(BH$5&gt;=$E6,BH$5&lt;=$F6),IF(BH$5&lt;=$E6+ROUND(($F6-$E6)*$G6,0),2,1),"")</x:f>
      </x:c>
      <x:c r="BI6" s="73" t="str">
        <x:f>IF(AND(BI$5&gt;=$E6,BI$5&lt;=$F6),IF(BI$5&lt;=$E6+ROUND(($F6-$E6)*$G6,0),2,1),"")</x:f>
      </x:c>
      <x:c r="BJ6" s="73" t="str">
        <x:f>IF(AND(BJ$5&gt;=$E6,BJ$5&lt;=$F6),IF(BJ$5&lt;=$E6+ROUND(($F6-$E6)*$G6,0),2,1),"")</x:f>
      </x:c>
      <x:c r="BK6" s="73" t="str">
        <x:f>IF(AND(BK$5&gt;=$E6,BK$5&lt;=$F6),IF(BK$5&lt;=$E6+ROUND(($F6-$E6)*$G6,0),2,1),"")</x:f>
      </x:c>
      <x:c r="BL6" s="73" t="str">
        <x:f>IF(AND(BL$5&gt;=$E6,BL$5&lt;=$F6),IF(BL$5&lt;=$E6+ROUND(($F6-$E6)*$G6,0),2,1),"")</x:f>
      </x:c>
      <x:c r="BM6" s="73" t="str">
        <x:f>IF(AND(BM$5&gt;=$E6,BM$5&lt;=$F6),IF(BM$5&lt;=$E6+ROUND(($F6-$E6)*$G6,0),2,1),"")</x:f>
      </x:c>
      <x:c r="BN6" s="73" t="str">
        <x:f>IF(AND(BN$5&gt;=$E6,BN$5&lt;=$F6),IF(BN$5&lt;=$E6+ROUND(($F6-$E6)*$G6,0),2,1),"")</x:f>
      </x:c>
      <x:c r="BO6" s="73" t="str">
        <x:f>IF(AND(BO$5&gt;=$E6,BO$5&lt;=$F6),IF(BO$5&lt;=$E6+ROUND(($F6-$E6)*$G6,0),2,1),"")</x:f>
      </x:c>
      <x:c r="BP6" s="73" t="str">
        <x:f>IF(AND(BP$5&gt;=$E6,BP$5&lt;=$F6),IF(BP$5&lt;=$E6+ROUND(($F6-$E6)*$G6,0),2,1),"")</x:f>
      </x:c>
      <x:c r="BQ6" s="73" t="str">
        <x:f>IF(AND(BQ$5&gt;=$E6,BQ$5&lt;=$F6),IF(BQ$5&lt;=$E6+ROUND(($F6-$E6)*$G6,0),2,1),"")</x:f>
      </x:c>
      <x:c r="BR6" s="73" t="str">
        <x:f>IF(AND(BR$5&gt;=$E6,BR$5&lt;=$F6),IF(BR$5&lt;=$E6+ROUND(($F6-$E6)*$G6,0),2,1),"")</x:f>
      </x:c>
      <x:c r="BS6" s="73" t="str">
        <x:f>IF(AND(BS$5&gt;=$E6,BS$5&lt;=$F6),IF(BS$5&lt;=$E6+ROUND(($F6-$E6)*$G6,0),2,1),"")</x:f>
      </x:c>
      <x:c r="BT6" s="73" t="str">
        <x:f>IF(AND(BT$5&gt;=$E6,BT$5&lt;=$F6),IF(BT$5&lt;=$E6+ROUND(($F6-$E6)*$G6,0),2,1),"")</x:f>
      </x:c>
      <x:c r="BU6" s="73" t="str">
        <x:f>IF(AND(BU$5&gt;=$E6,BU$5&lt;=$F6),IF(BU$5&lt;=$E6+ROUND(($F6-$E6)*$G6,0),2,1),"")</x:f>
      </x:c>
      <x:c r="BV6" s="73" t="str">
        <x:f>IF(AND(BV$5&gt;=$E6,BV$5&lt;=$F6),IF(BV$5&lt;=$E6+ROUND(($F6-$E6)*$G6,0),2,1),"")</x:f>
      </x:c>
      <x:c r="BW6" s="73" t="str">
        <x:f>IF(AND(BW$5&gt;=$E6,BW$5&lt;=$F6),IF(BW$5&lt;=$E6+ROUND(($F6-$E6)*$G6,0),2,1),"")</x:f>
      </x:c>
      <x:c r="BX6" s="73" t="str">
        <x:f>IF(AND(BX$5&gt;=$E6,BX$5&lt;=$F6),IF(BX$5&lt;=$E6+ROUND(($F6-$E6)*$G6,0),2,1),"")</x:f>
      </x:c>
    </x:row>
    <x:row r="7" ht="22" customHeight="1">
      <x:c r="A7" s="49" t="str">
        <x:f>IF('Task Plan'!A7="","",'Task Plan'!A7)</x:f>
        <x:v>1.2</x:v>
      </x:c>
      <x:c r="B7" s="75" t="str">
        <x:f>IF('Task Plan'!C7="","",'Task Plan'!C7)</x:f>
        <x:v>Identify stakeholders</x:v>
      </x:c>
      <x:c r="C7" s="49" t="str">
        <x:f>IF('Task Plan'!D7="","",'Task Plan'!D7)</x:f>
        <x:v>Daniel Brooks</x:v>
      </x:c>
      <x:c r="D7" s="49" t="str">
        <x:f>IF('Task Plan'!F7="","",'Task Plan'!F7)</x:f>
        <x:v>Done</x:v>
      </x:c>
      <x:c r="E7" s="65" t="n">
        <x:f>IF('Task Plan'!G7="","",'Task Plan'!G7)</x:f>
        <x:v>46258</x:v>
      </x:c>
      <x:c r="F7" s="65" t="n">
        <x:f>IF('Task Plan'!H7="","",'Task Plan'!H7)</x:f>
        <x:v>46260</x:v>
      </x:c>
      <x:c r="G7" s="67" t="n">
        <x:f>IF('Task Plan'!J7="","",'Task Plan'!J7)</x:f>
        <x:v>1</x:v>
      </x:c>
      <x:c r="H7" s="49" t="n">
        <x:f>IF('Task Plan'!I7="","",'Task Plan'!I7)</x:f>
        <x:v>3</x:v>
      </x:c>
      <x:c r="I7" s="73" t="n">
        <x:f>IF(AND(I$5&gt;=$E7,I$5&lt;=$F7),IF(I$5&lt;=$E7+ROUND(($F7-$E7)*$G7,0),2,1),"")</x:f>
        <x:v>2</x:v>
      </x:c>
      <x:c r="J7" s="73" t="n">
        <x:f>IF(AND(J$5&gt;=$E7,J$5&lt;=$F7),IF(J$5&lt;=$E7+ROUND(($F7-$E7)*$G7,0),2,1),"")</x:f>
        <x:v>2</x:v>
      </x:c>
      <x:c r="K7" s="73" t="n">
        <x:f>IF(AND(K$5&gt;=$E7,K$5&lt;=$F7),IF(K$5&lt;=$E7+ROUND(($F7-$E7)*$G7,0),2,1),"")</x:f>
        <x:v>2</x:v>
      </x:c>
      <x:c r="L7" s="73" t="str">
        <x:f>IF(AND(L$5&gt;=$E7,L$5&lt;=$F7),IF(L$5&lt;=$E7+ROUND(($F7-$E7)*$G7,0),2,1),"")</x:f>
      </x:c>
      <x:c r="M7" s="73" t="str">
        <x:f>IF(AND(M$5&gt;=$E7,M$5&lt;=$F7),IF(M$5&lt;=$E7+ROUND(($F7-$E7)*$G7,0),2,1),"")</x:f>
      </x:c>
      <x:c r="N7" s="73" t="str">
        <x:f>IF(AND(N$5&gt;=$E7,N$5&lt;=$F7),IF(N$5&lt;=$E7+ROUND(($F7-$E7)*$G7,0),2,1),"")</x:f>
      </x:c>
      <x:c r="O7" s="73" t="str">
        <x:f>IF(AND(O$5&gt;=$E7,O$5&lt;=$F7),IF(O$5&lt;=$E7+ROUND(($F7-$E7)*$G7,0),2,1),"")</x:f>
      </x:c>
      <x:c r="P7" s="73" t="str">
        <x:f>IF(AND(P$5&gt;=$E7,P$5&lt;=$F7),IF(P$5&lt;=$E7+ROUND(($F7-$E7)*$G7,0),2,1),"")</x:f>
      </x:c>
      <x:c r="Q7" s="73" t="str">
        <x:f>IF(AND(Q$5&gt;=$E7,Q$5&lt;=$F7),IF(Q$5&lt;=$E7+ROUND(($F7-$E7)*$G7,0),2,1),"")</x:f>
      </x:c>
      <x:c r="R7" s="73" t="str">
        <x:f>IF(AND(R$5&gt;=$E7,R$5&lt;=$F7),IF(R$5&lt;=$E7+ROUND(($F7-$E7)*$G7,0),2,1),"")</x:f>
      </x:c>
      <x:c r="S7" s="73" t="str">
        <x:f>IF(AND(S$5&gt;=$E7,S$5&lt;=$F7),IF(S$5&lt;=$E7+ROUND(($F7-$E7)*$G7,0),2,1),"")</x:f>
      </x:c>
      <x:c r="T7" s="73" t="str">
        <x:f>IF(AND(T$5&gt;=$E7,T$5&lt;=$F7),IF(T$5&lt;=$E7+ROUND(($F7-$E7)*$G7,0),2,1),"")</x:f>
      </x:c>
      <x:c r="U7" s="73" t="str">
        <x:f>IF(AND(U$5&gt;=$E7,U$5&lt;=$F7),IF(U$5&lt;=$E7+ROUND(($F7-$E7)*$G7,0),2,1),"")</x:f>
      </x:c>
      <x:c r="V7" s="73" t="str">
        <x:f>IF(AND(V$5&gt;=$E7,V$5&lt;=$F7),IF(V$5&lt;=$E7+ROUND(($F7-$E7)*$G7,0),2,1),"")</x:f>
      </x:c>
      <x:c r="W7" s="73" t="str">
        <x:f>IF(AND(W$5&gt;=$E7,W$5&lt;=$F7),IF(W$5&lt;=$E7+ROUND(($F7-$E7)*$G7,0),2,1),"")</x:f>
      </x:c>
      <x:c r="X7" s="73" t="str">
        <x:f>IF(AND(X$5&gt;=$E7,X$5&lt;=$F7),IF(X$5&lt;=$E7+ROUND(($F7-$E7)*$G7,0),2,1),"")</x:f>
      </x:c>
      <x:c r="Y7" s="73" t="str">
        <x:f>IF(AND(Y$5&gt;=$E7,Y$5&lt;=$F7),IF(Y$5&lt;=$E7+ROUND(($F7-$E7)*$G7,0),2,1),"")</x:f>
      </x:c>
      <x:c r="Z7" s="73" t="str">
        <x:f>IF(AND(Z$5&gt;=$E7,Z$5&lt;=$F7),IF(Z$5&lt;=$E7+ROUND(($F7-$E7)*$G7,0),2,1),"")</x:f>
      </x:c>
      <x:c r="AA7" s="73" t="str">
        <x:f>IF(AND(AA$5&gt;=$E7,AA$5&lt;=$F7),IF(AA$5&lt;=$E7+ROUND(($F7-$E7)*$G7,0),2,1),"")</x:f>
      </x:c>
      <x:c r="AB7" s="73" t="str">
        <x:f>IF(AND(AB$5&gt;=$E7,AB$5&lt;=$F7),IF(AB$5&lt;=$E7+ROUND(($F7-$E7)*$G7,0),2,1),"")</x:f>
      </x:c>
      <x:c r="AC7" s="73" t="str">
        <x:f>IF(AND(AC$5&gt;=$E7,AC$5&lt;=$F7),IF(AC$5&lt;=$E7+ROUND(($F7-$E7)*$G7,0),2,1),"")</x:f>
      </x:c>
      <x:c r="AD7" s="73" t="str">
        <x:f>IF(AND(AD$5&gt;=$E7,AD$5&lt;=$F7),IF(AD$5&lt;=$E7+ROUND(($F7-$E7)*$G7,0),2,1),"")</x:f>
      </x:c>
      <x:c r="AE7" s="73" t="str">
        <x:f>IF(AND(AE$5&gt;=$E7,AE$5&lt;=$F7),IF(AE$5&lt;=$E7+ROUND(($F7-$E7)*$G7,0),2,1),"")</x:f>
      </x:c>
      <x:c r="AF7" s="73" t="str">
        <x:f>IF(AND(AF$5&gt;=$E7,AF$5&lt;=$F7),IF(AF$5&lt;=$E7+ROUND(($F7-$E7)*$G7,0),2,1),"")</x:f>
      </x:c>
      <x:c r="AG7" s="73" t="str">
        <x:f>IF(AND(AG$5&gt;=$E7,AG$5&lt;=$F7),IF(AG$5&lt;=$E7+ROUND(($F7-$E7)*$G7,0),2,1),"")</x:f>
      </x:c>
      <x:c r="AH7" s="73" t="str">
        <x:f>IF(AND(AH$5&gt;=$E7,AH$5&lt;=$F7),IF(AH$5&lt;=$E7+ROUND(($F7-$E7)*$G7,0),2,1),"")</x:f>
      </x:c>
      <x:c r="AI7" s="73" t="str">
        <x:f>IF(AND(AI$5&gt;=$E7,AI$5&lt;=$F7),IF(AI$5&lt;=$E7+ROUND(($F7-$E7)*$G7,0),2,1),"")</x:f>
      </x:c>
      <x:c r="AJ7" s="73" t="str">
        <x:f>IF(AND(AJ$5&gt;=$E7,AJ$5&lt;=$F7),IF(AJ$5&lt;=$E7+ROUND(($F7-$E7)*$G7,0),2,1),"")</x:f>
      </x:c>
      <x:c r="AK7" s="73" t="str">
        <x:f>IF(AND(AK$5&gt;=$E7,AK$5&lt;=$F7),IF(AK$5&lt;=$E7+ROUND(($F7-$E7)*$G7,0),2,1),"")</x:f>
      </x:c>
      <x:c r="AL7" s="73" t="str">
        <x:f>IF(AND(AL$5&gt;=$E7,AL$5&lt;=$F7),IF(AL$5&lt;=$E7+ROUND(($F7-$E7)*$G7,0),2,1),"")</x:f>
      </x:c>
      <x:c r="AM7" s="73" t="str">
        <x:f>IF(AND(AM$5&gt;=$E7,AM$5&lt;=$F7),IF(AM$5&lt;=$E7+ROUND(($F7-$E7)*$G7,0),2,1),"")</x:f>
      </x:c>
      <x:c r="AN7" s="73" t="str">
        <x:f>IF(AND(AN$5&gt;=$E7,AN$5&lt;=$F7),IF(AN$5&lt;=$E7+ROUND(($F7-$E7)*$G7,0),2,1),"")</x:f>
      </x:c>
      <x:c r="AO7" s="73" t="str">
        <x:f>IF(AND(AO$5&gt;=$E7,AO$5&lt;=$F7),IF(AO$5&lt;=$E7+ROUND(($F7-$E7)*$G7,0),2,1),"")</x:f>
      </x:c>
      <x:c r="AP7" s="73" t="str">
        <x:f>IF(AND(AP$5&gt;=$E7,AP$5&lt;=$F7),IF(AP$5&lt;=$E7+ROUND(($F7-$E7)*$G7,0),2,1),"")</x:f>
      </x:c>
      <x:c r="AQ7" s="73" t="str">
        <x:f>IF(AND(AQ$5&gt;=$E7,AQ$5&lt;=$F7),IF(AQ$5&lt;=$E7+ROUND(($F7-$E7)*$G7,0),2,1),"")</x:f>
      </x:c>
      <x:c r="AR7" s="73" t="str">
        <x:f>IF(AND(AR$5&gt;=$E7,AR$5&lt;=$F7),IF(AR$5&lt;=$E7+ROUND(($F7-$E7)*$G7,0),2,1),"")</x:f>
      </x:c>
      <x:c r="AS7" s="73" t="str">
        <x:f>IF(AND(AS$5&gt;=$E7,AS$5&lt;=$F7),IF(AS$5&lt;=$E7+ROUND(($F7-$E7)*$G7,0),2,1),"")</x:f>
      </x:c>
      <x:c r="AT7" s="73" t="str">
        <x:f>IF(AND(AT$5&gt;=$E7,AT$5&lt;=$F7),IF(AT$5&lt;=$E7+ROUND(($F7-$E7)*$G7,0),2,1),"")</x:f>
      </x:c>
      <x:c r="AU7" s="73" t="str">
        <x:f>IF(AND(AU$5&gt;=$E7,AU$5&lt;=$F7),IF(AU$5&lt;=$E7+ROUND(($F7-$E7)*$G7,0),2,1),"")</x:f>
      </x:c>
      <x:c r="AV7" s="73" t="str">
        <x:f>IF(AND(AV$5&gt;=$E7,AV$5&lt;=$F7),IF(AV$5&lt;=$E7+ROUND(($F7-$E7)*$G7,0),2,1),"")</x:f>
      </x:c>
      <x:c r="AW7" s="73" t="str">
        <x:f>IF(AND(AW$5&gt;=$E7,AW$5&lt;=$F7),IF(AW$5&lt;=$E7+ROUND(($F7-$E7)*$G7,0),2,1),"")</x:f>
      </x:c>
      <x:c r="AX7" s="73" t="str">
        <x:f>IF(AND(AX$5&gt;=$E7,AX$5&lt;=$F7),IF(AX$5&lt;=$E7+ROUND(($F7-$E7)*$G7,0),2,1),"")</x:f>
      </x:c>
      <x:c r="AY7" s="73" t="str">
        <x:f>IF(AND(AY$5&gt;=$E7,AY$5&lt;=$F7),IF(AY$5&lt;=$E7+ROUND(($F7-$E7)*$G7,0),2,1),"")</x:f>
      </x:c>
      <x:c r="AZ7" s="73" t="str">
        <x:f>IF(AND(AZ$5&gt;=$E7,AZ$5&lt;=$F7),IF(AZ$5&lt;=$E7+ROUND(($F7-$E7)*$G7,0),2,1),"")</x:f>
      </x:c>
      <x:c r="BA7" s="73" t="str">
        <x:f>IF(AND(BA$5&gt;=$E7,BA$5&lt;=$F7),IF(BA$5&lt;=$E7+ROUND(($F7-$E7)*$G7,0),2,1),"")</x:f>
      </x:c>
      <x:c r="BB7" s="73" t="str">
        <x:f>IF(AND(BB$5&gt;=$E7,BB$5&lt;=$F7),IF(BB$5&lt;=$E7+ROUND(($F7-$E7)*$G7,0),2,1),"")</x:f>
      </x:c>
      <x:c r="BC7" s="73" t="str">
        <x:f>IF(AND(BC$5&gt;=$E7,BC$5&lt;=$F7),IF(BC$5&lt;=$E7+ROUND(($F7-$E7)*$G7,0),2,1),"")</x:f>
      </x:c>
      <x:c r="BD7" s="73" t="str">
        <x:f>IF(AND(BD$5&gt;=$E7,BD$5&lt;=$F7),IF(BD$5&lt;=$E7+ROUND(($F7-$E7)*$G7,0),2,1),"")</x:f>
      </x:c>
      <x:c r="BE7" s="73" t="str">
        <x:f>IF(AND(BE$5&gt;=$E7,BE$5&lt;=$F7),IF(BE$5&lt;=$E7+ROUND(($F7-$E7)*$G7,0),2,1),"")</x:f>
      </x:c>
      <x:c r="BF7" s="73" t="str">
        <x:f>IF(AND(BF$5&gt;=$E7,BF$5&lt;=$F7),IF(BF$5&lt;=$E7+ROUND(($F7-$E7)*$G7,0),2,1),"")</x:f>
      </x:c>
      <x:c r="BG7" s="73" t="str">
        <x:f>IF(AND(BG$5&gt;=$E7,BG$5&lt;=$F7),IF(BG$5&lt;=$E7+ROUND(($F7-$E7)*$G7,0),2,1),"")</x:f>
      </x:c>
      <x:c r="BH7" s="73" t="str">
        <x:f>IF(AND(BH$5&gt;=$E7,BH$5&lt;=$F7),IF(BH$5&lt;=$E7+ROUND(($F7-$E7)*$G7,0),2,1),"")</x:f>
      </x:c>
      <x:c r="BI7" s="73" t="str">
        <x:f>IF(AND(BI$5&gt;=$E7,BI$5&lt;=$F7),IF(BI$5&lt;=$E7+ROUND(($F7-$E7)*$G7,0),2,1),"")</x:f>
      </x:c>
      <x:c r="BJ7" s="73" t="str">
        <x:f>IF(AND(BJ$5&gt;=$E7,BJ$5&lt;=$F7),IF(BJ$5&lt;=$E7+ROUND(($F7-$E7)*$G7,0),2,1),"")</x:f>
      </x:c>
      <x:c r="BK7" s="73" t="str">
        <x:f>IF(AND(BK$5&gt;=$E7,BK$5&lt;=$F7),IF(BK$5&lt;=$E7+ROUND(($F7-$E7)*$G7,0),2,1),"")</x:f>
      </x:c>
      <x:c r="BL7" s="73" t="str">
        <x:f>IF(AND(BL$5&gt;=$E7,BL$5&lt;=$F7),IF(BL$5&lt;=$E7+ROUND(($F7-$E7)*$G7,0),2,1),"")</x:f>
      </x:c>
      <x:c r="BM7" s="73" t="str">
        <x:f>IF(AND(BM$5&gt;=$E7,BM$5&lt;=$F7),IF(BM$5&lt;=$E7+ROUND(($F7-$E7)*$G7,0),2,1),"")</x:f>
      </x:c>
      <x:c r="BN7" s="73" t="str">
        <x:f>IF(AND(BN$5&gt;=$E7,BN$5&lt;=$F7),IF(BN$5&lt;=$E7+ROUND(($F7-$E7)*$G7,0),2,1),"")</x:f>
      </x:c>
      <x:c r="BO7" s="73" t="str">
        <x:f>IF(AND(BO$5&gt;=$E7,BO$5&lt;=$F7),IF(BO$5&lt;=$E7+ROUND(($F7-$E7)*$G7,0),2,1),"")</x:f>
      </x:c>
      <x:c r="BP7" s="73" t="str">
        <x:f>IF(AND(BP$5&gt;=$E7,BP$5&lt;=$F7),IF(BP$5&lt;=$E7+ROUND(($F7-$E7)*$G7,0),2,1),"")</x:f>
      </x:c>
      <x:c r="BQ7" s="73" t="str">
        <x:f>IF(AND(BQ$5&gt;=$E7,BQ$5&lt;=$F7),IF(BQ$5&lt;=$E7+ROUND(($F7-$E7)*$G7,0),2,1),"")</x:f>
      </x:c>
      <x:c r="BR7" s="73" t="str">
        <x:f>IF(AND(BR$5&gt;=$E7,BR$5&lt;=$F7),IF(BR$5&lt;=$E7+ROUND(($F7-$E7)*$G7,0),2,1),"")</x:f>
      </x:c>
      <x:c r="BS7" s="73" t="str">
        <x:f>IF(AND(BS$5&gt;=$E7,BS$5&lt;=$F7),IF(BS$5&lt;=$E7+ROUND(($F7-$E7)*$G7,0),2,1),"")</x:f>
      </x:c>
      <x:c r="BT7" s="73" t="str">
        <x:f>IF(AND(BT$5&gt;=$E7,BT$5&lt;=$F7),IF(BT$5&lt;=$E7+ROUND(($F7-$E7)*$G7,0),2,1),"")</x:f>
      </x:c>
      <x:c r="BU7" s="73" t="str">
        <x:f>IF(AND(BU$5&gt;=$E7,BU$5&lt;=$F7),IF(BU$5&lt;=$E7+ROUND(($F7-$E7)*$G7,0),2,1),"")</x:f>
      </x:c>
      <x:c r="BV7" s="73" t="str">
        <x:f>IF(AND(BV$5&gt;=$E7,BV$5&lt;=$F7),IF(BV$5&lt;=$E7+ROUND(($F7-$E7)*$G7,0),2,1),"")</x:f>
      </x:c>
      <x:c r="BW7" s="73" t="str">
        <x:f>IF(AND(BW$5&gt;=$E7,BW$5&lt;=$F7),IF(BW$5&lt;=$E7+ROUND(($F7-$E7)*$G7,0),2,1),"")</x:f>
      </x:c>
      <x:c r="BX7" s="73" t="str">
        <x:f>IF(AND(BX$5&gt;=$E7,BX$5&lt;=$F7),IF(BX$5&lt;=$E7+ROUND(($F7-$E7)*$G7,0),2,1),"")</x:f>
      </x:c>
    </x:row>
    <x:row r="8" ht="22" customHeight="1">
      <x:c r="A8" s="49" t="str">
        <x:f>IF('Task Plan'!A8="","",'Task Plan'!A8)</x:f>
        <x:v>2.1</x:v>
      </x:c>
      <x:c r="B8" s="75" t="str">
        <x:f>IF('Task Plan'!C8="","",'Task Plan'!C8)</x:f>
        <x:v>Review analytics and conversion data</x:v>
      </x:c>
      <x:c r="C8" s="49" t="str">
        <x:f>IF('Task Plan'!D8="","",'Task Plan'!D8)</x:f>
        <x:v>James Wilson</x:v>
      </x:c>
      <x:c r="D8" s="49" t="str">
        <x:f>IF('Task Plan'!F8="","",'Task Plan'!F8)</x:f>
        <x:v>In Progress</x:v>
      </x:c>
      <x:c r="E8" s="65" t="n">
        <x:f>IF('Task Plan'!G8="","",'Task Plan'!G8)</x:f>
        <x:v>46260</x:v>
      </x:c>
      <x:c r="F8" s="65" t="n">
        <x:f>IF('Task Plan'!H8="","",'Task Plan'!H8)</x:f>
        <x:v>46266</x:v>
      </x:c>
      <x:c r="G8" s="67" t="n">
        <x:f>IF('Task Plan'!J8="","",'Task Plan'!J8)</x:f>
        <x:v>0.8</x:v>
      </x:c>
      <x:c r="H8" s="49" t="n">
        <x:f>IF('Task Plan'!I8="","",'Task Plan'!I8)</x:f>
        <x:v>7</x:v>
      </x:c>
      <x:c r="I8" s="73" t="str">
        <x:f>IF(AND(I$5&gt;=$E8,I$5&lt;=$F8),IF(I$5&lt;=$E8+ROUND(($F8-$E8)*$G8,0),2,1),"")</x:f>
      </x:c>
      <x:c r="J8" s="73" t="str">
        <x:f>IF(AND(J$5&gt;=$E8,J$5&lt;=$F8),IF(J$5&lt;=$E8+ROUND(($F8-$E8)*$G8,0),2,1),"")</x:f>
      </x:c>
      <x:c r="K8" s="73" t="n">
        <x:f>IF(AND(K$5&gt;=$E8,K$5&lt;=$F8),IF(K$5&lt;=$E8+ROUND(($F8-$E8)*$G8,0),2,1),"")</x:f>
        <x:v>2</x:v>
      </x:c>
      <x:c r="L8" s="73" t="n">
        <x:f>IF(AND(L$5&gt;=$E8,L$5&lt;=$F8),IF(L$5&lt;=$E8+ROUND(($F8-$E8)*$G8,0),2,1),"")</x:f>
        <x:v>2</x:v>
      </x:c>
      <x:c r="M8" s="73" t="n">
        <x:f>IF(AND(M$5&gt;=$E8,M$5&lt;=$F8),IF(M$5&lt;=$E8+ROUND(($F8-$E8)*$G8,0),2,1),"")</x:f>
        <x:v>2</x:v>
      </x:c>
      <x:c r="N8" s="73" t="n">
        <x:f>IF(AND(N$5&gt;=$E8,N$5&lt;=$F8),IF(N$5&lt;=$E8+ROUND(($F8-$E8)*$G8,0),2,1),"")</x:f>
        <x:v>2</x:v>
      </x:c>
      <x:c r="O8" s="73" t="n">
        <x:f>IF(AND(O$5&gt;=$E8,O$5&lt;=$F8),IF(O$5&lt;=$E8+ROUND(($F8-$E8)*$G8,0),2,1),"")</x:f>
        <x:v>2</x:v>
      </x:c>
      <x:c r="P8" s="73" t="n">
        <x:f>IF(AND(P$5&gt;=$E8,P$5&lt;=$F8),IF(P$5&lt;=$E8+ROUND(($F8-$E8)*$G8,0),2,1),"")</x:f>
        <x:v>2</x:v>
      </x:c>
      <x:c r="Q8" s="73" t="n">
        <x:f>IF(AND(Q$5&gt;=$E8,Q$5&lt;=$F8),IF(Q$5&lt;=$E8+ROUND(($F8-$E8)*$G8,0),2,1),"")</x:f>
        <x:v>1</x:v>
      </x:c>
      <x:c r="R8" s="73" t="str">
        <x:f>IF(AND(R$5&gt;=$E8,R$5&lt;=$F8),IF(R$5&lt;=$E8+ROUND(($F8-$E8)*$G8,0),2,1),"")</x:f>
      </x:c>
      <x:c r="S8" s="73" t="str">
        <x:f>IF(AND(S$5&gt;=$E8,S$5&lt;=$F8),IF(S$5&lt;=$E8+ROUND(($F8-$E8)*$G8,0),2,1),"")</x:f>
      </x:c>
      <x:c r="T8" s="73" t="str">
        <x:f>IF(AND(T$5&gt;=$E8,T$5&lt;=$F8),IF(T$5&lt;=$E8+ROUND(($F8-$E8)*$G8,0),2,1),"")</x:f>
      </x:c>
      <x:c r="U8" s="73" t="str">
        <x:f>IF(AND(U$5&gt;=$E8,U$5&lt;=$F8),IF(U$5&lt;=$E8+ROUND(($F8-$E8)*$G8,0),2,1),"")</x:f>
      </x:c>
      <x:c r="V8" s="73" t="str">
        <x:f>IF(AND(V$5&gt;=$E8,V$5&lt;=$F8),IF(V$5&lt;=$E8+ROUND(($F8-$E8)*$G8,0),2,1),"")</x:f>
      </x:c>
      <x:c r="W8" s="73" t="str">
        <x:f>IF(AND(W$5&gt;=$E8,W$5&lt;=$F8),IF(W$5&lt;=$E8+ROUND(($F8-$E8)*$G8,0),2,1),"")</x:f>
      </x:c>
      <x:c r="X8" s="73" t="str">
        <x:f>IF(AND(X$5&gt;=$E8,X$5&lt;=$F8),IF(X$5&lt;=$E8+ROUND(($F8-$E8)*$G8,0),2,1),"")</x:f>
      </x:c>
      <x:c r="Y8" s="73" t="str">
        <x:f>IF(AND(Y$5&gt;=$E8,Y$5&lt;=$F8),IF(Y$5&lt;=$E8+ROUND(($F8-$E8)*$G8,0),2,1),"")</x:f>
      </x:c>
      <x:c r="Z8" s="73" t="str">
        <x:f>IF(AND(Z$5&gt;=$E8,Z$5&lt;=$F8),IF(Z$5&lt;=$E8+ROUND(($F8-$E8)*$G8,0),2,1),"")</x:f>
      </x:c>
      <x:c r="AA8" s="73" t="str">
        <x:f>IF(AND(AA$5&gt;=$E8,AA$5&lt;=$F8),IF(AA$5&lt;=$E8+ROUND(($F8-$E8)*$G8,0),2,1),"")</x:f>
      </x:c>
      <x:c r="AB8" s="73" t="str">
        <x:f>IF(AND(AB$5&gt;=$E8,AB$5&lt;=$F8),IF(AB$5&lt;=$E8+ROUND(($F8-$E8)*$G8,0),2,1),"")</x:f>
      </x:c>
      <x:c r="AC8" s="73" t="str">
        <x:f>IF(AND(AC$5&gt;=$E8,AC$5&lt;=$F8),IF(AC$5&lt;=$E8+ROUND(($F8-$E8)*$G8,0),2,1),"")</x:f>
      </x:c>
      <x:c r="AD8" s="73" t="str">
        <x:f>IF(AND(AD$5&gt;=$E8,AD$5&lt;=$F8),IF(AD$5&lt;=$E8+ROUND(($F8-$E8)*$G8,0),2,1),"")</x:f>
      </x:c>
      <x:c r="AE8" s="73" t="str">
        <x:f>IF(AND(AE$5&gt;=$E8,AE$5&lt;=$F8),IF(AE$5&lt;=$E8+ROUND(($F8-$E8)*$G8,0),2,1),"")</x:f>
      </x:c>
      <x:c r="AF8" s="73" t="str">
        <x:f>IF(AND(AF$5&gt;=$E8,AF$5&lt;=$F8),IF(AF$5&lt;=$E8+ROUND(($F8-$E8)*$G8,0),2,1),"")</x:f>
      </x:c>
      <x:c r="AG8" s="73" t="str">
        <x:f>IF(AND(AG$5&gt;=$E8,AG$5&lt;=$F8),IF(AG$5&lt;=$E8+ROUND(($F8-$E8)*$G8,0),2,1),"")</x:f>
      </x:c>
      <x:c r="AH8" s="73" t="str">
        <x:f>IF(AND(AH$5&gt;=$E8,AH$5&lt;=$F8),IF(AH$5&lt;=$E8+ROUND(($F8-$E8)*$G8,0),2,1),"")</x:f>
      </x:c>
      <x:c r="AI8" s="73" t="str">
        <x:f>IF(AND(AI$5&gt;=$E8,AI$5&lt;=$F8),IF(AI$5&lt;=$E8+ROUND(($F8-$E8)*$G8,0),2,1),"")</x:f>
      </x:c>
      <x:c r="AJ8" s="73" t="str">
        <x:f>IF(AND(AJ$5&gt;=$E8,AJ$5&lt;=$F8),IF(AJ$5&lt;=$E8+ROUND(($F8-$E8)*$G8,0),2,1),"")</x:f>
      </x:c>
      <x:c r="AK8" s="73" t="str">
        <x:f>IF(AND(AK$5&gt;=$E8,AK$5&lt;=$F8),IF(AK$5&lt;=$E8+ROUND(($F8-$E8)*$G8,0),2,1),"")</x:f>
      </x:c>
      <x:c r="AL8" s="73" t="str">
        <x:f>IF(AND(AL$5&gt;=$E8,AL$5&lt;=$F8),IF(AL$5&lt;=$E8+ROUND(($F8-$E8)*$G8,0),2,1),"")</x:f>
      </x:c>
      <x:c r="AM8" s="73" t="str">
        <x:f>IF(AND(AM$5&gt;=$E8,AM$5&lt;=$F8),IF(AM$5&lt;=$E8+ROUND(($F8-$E8)*$G8,0),2,1),"")</x:f>
      </x:c>
      <x:c r="AN8" s="73" t="str">
        <x:f>IF(AND(AN$5&gt;=$E8,AN$5&lt;=$F8),IF(AN$5&lt;=$E8+ROUND(($F8-$E8)*$G8,0),2,1),"")</x:f>
      </x:c>
      <x:c r="AO8" s="73" t="str">
        <x:f>IF(AND(AO$5&gt;=$E8,AO$5&lt;=$F8),IF(AO$5&lt;=$E8+ROUND(($F8-$E8)*$G8,0),2,1),"")</x:f>
      </x:c>
      <x:c r="AP8" s="73" t="str">
        <x:f>IF(AND(AP$5&gt;=$E8,AP$5&lt;=$F8),IF(AP$5&lt;=$E8+ROUND(($F8-$E8)*$G8,0),2,1),"")</x:f>
      </x:c>
      <x:c r="AQ8" s="73" t="str">
        <x:f>IF(AND(AQ$5&gt;=$E8,AQ$5&lt;=$F8),IF(AQ$5&lt;=$E8+ROUND(($F8-$E8)*$G8,0),2,1),"")</x:f>
      </x:c>
      <x:c r="AR8" s="73" t="str">
        <x:f>IF(AND(AR$5&gt;=$E8,AR$5&lt;=$F8),IF(AR$5&lt;=$E8+ROUND(($F8-$E8)*$G8,0),2,1),"")</x:f>
      </x:c>
      <x:c r="AS8" s="73" t="str">
        <x:f>IF(AND(AS$5&gt;=$E8,AS$5&lt;=$F8),IF(AS$5&lt;=$E8+ROUND(($F8-$E8)*$G8,0),2,1),"")</x:f>
      </x:c>
      <x:c r="AT8" s="73" t="str">
        <x:f>IF(AND(AT$5&gt;=$E8,AT$5&lt;=$F8),IF(AT$5&lt;=$E8+ROUND(($F8-$E8)*$G8,0),2,1),"")</x:f>
      </x:c>
      <x:c r="AU8" s="73" t="str">
        <x:f>IF(AND(AU$5&gt;=$E8,AU$5&lt;=$F8),IF(AU$5&lt;=$E8+ROUND(($F8-$E8)*$G8,0),2,1),"")</x:f>
      </x:c>
      <x:c r="AV8" s="73" t="str">
        <x:f>IF(AND(AV$5&gt;=$E8,AV$5&lt;=$F8),IF(AV$5&lt;=$E8+ROUND(($F8-$E8)*$G8,0),2,1),"")</x:f>
      </x:c>
      <x:c r="AW8" s="73" t="str">
        <x:f>IF(AND(AW$5&gt;=$E8,AW$5&lt;=$F8),IF(AW$5&lt;=$E8+ROUND(($F8-$E8)*$G8,0),2,1),"")</x:f>
      </x:c>
      <x:c r="AX8" s="73" t="str">
        <x:f>IF(AND(AX$5&gt;=$E8,AX$5&lt;=$F8),IF(AX$5&lt;=$E8+ROUND(($F8-$E8)*$G8,0),2,1),"")</x:f>
      </x:c>
      <x:c r="AY8" s="73" t="str">
        <x:f>IF(AND(AY$5&gt;=$E8,AY$5&lt;=$F8),IF(AY$5&lt;=$E8+ROUND(($F8-$E8)*$G8,0),2,1),"")</x:f>
      </x:c>
      <x:c r="AZ8" s="73" t="str">
        <x:f>IF(AND(AZ$5&gt;=$E8,AZ$5&lt;=$F8),IF(AZ$5&lt;=$E8+ROUND(($F8-$E8)*$G8,0),2,1),"")</x:f>
      </x:c>
      <x:c r="BA8" s="73" t="str">
        <x:f>IF(AND(BA$5&gt;=$E8,BA$5&lt;=$F8),IF(BA$5&lt;=$E8+ROUND(($F8-$E8)*$G8,0),2,1),"")</x:f>
      </x:c>
      <x:c r="BB8" s="73" t="str">
        <x:f>IF(AND(BB$5&gt;=$E8,BB$5&lt;=$F8),IF(BB$5&lt;=$E8+ROUND(($F8-$E8)*$G8,0),2,1),"")</x:f>
      </x:c>
      <x:c r="BC8" s="73" t="str">
        <x:f>IF(AND(BC$5&gt;=$E8,BC$5&lt;=$F8),IF(BC$5&lt;=$E8+ROUND(($F8-$E8)*$G8,0),2,1),"")</x:f>
      </x:c>
      <x:c r="BD8" s="73" t="str">
        <x:f>IF(AND(BD$5&gt;=$E8,BD$5&lt;=$F8),IF(BD$5&lt;=$E8+ROUND(($F8-$E8)*$G8,0),2,1),"")</x:f>
      </x:c>
      <x:c r="BE8" s="73" t="str">
        <x:f>IF(AND(BE$5&gt;=$E8,BE$5&lt;=$F8),IF(BE$5&lt;=$E8+ROUND(($F8-$E8)*$G8,0),2,1),"")</x:f>
      </x:c>
      <x:c r="BF8" s="73" t="str">
        <x:f>IF(AND(BF$5&gt;=$E8,BF$5&lt;=$F8),IF(BF$5&lt;=$E8+ROUND(($F8-$E8)*$G8,0),2,1),"")</x:f>
      </x:c>
      <x:c r="BG8" s="73" t="str">
        <x:f>IF(AND(BG$5&gt;=$E8,BG$5&lt;=$F8),IF(BG$5&lt;=$E8+ROUND(($F8-$E8)*$G8,0),2,1),"")</x:f>
      </x:c>
      <x:c r="BH8" s="73" t="str">
        <x:f>IF(AND(BH$5&gt;=$E8,BH$5&lt;=$F8),IF(BH$5&lt;=$E8+ROUND(($F8-$E8)*$G8,0),2,1),"")</x:f>
      </x:c>
      <x:c r="BI8" s="73" t="str">
        <x:f>IF(AND(BI$5&gt;=$E8,BI$5&lt;=$F8),IF(BI$5&lt;=$E8+ROUND(($F8-$E8)*$G8,0),2,1),"")</x:f>
      </x:c>
      <x:c r="BJ8" s="73" t="str">
        <x:f>IF(AND(BJ$5&gt;=$E8,BJ$5&lt;=$F8),IF(BJ$5&lt;=$E8+ROUND(($F8-$E8)*$G8,0),2,1),"")</x:f>
      </x:c>
      <x:c r="BK8" s="73" t="str">
        <x:f>IF(AND(BK$5&gt;=$E8,BK$5&lt;=$F8),IF(BK$5&lt;=$E8+ROUND(($F8-$E8)*$G8,0),2,1),"")</x:f>
      </x:c>
      <x:c r="BL8" s="73" t="str">
        <x:f>IF(AND(BL$5&gt;=$E8,BL$5&lt;=$F8),IF(BL$5&lt;=$E8+ROUND(($F8-$E8)*$G8,0),2,1),"")</x:f>
      </x:c>
      <x:c r="BM8" s="73" t="str">
        <x:f>IF(AND(BM$5&gt;=$E8,BM$5&lt;=$F8),IF(BM$5&lt;=$E8+ROUND(($F8-$E8)*$G8,0),2,1),"")</x:f>
      </x:c>
      <x:c r="BN8" s="73" t="str">
        <x:f>IF(AND(BN$5&gt;=$E8,BN$5&lt;=$F8),IF(BN$5&lt;=$E8+ROUND(($F8-$E8)*$G8,0),2,1),"")</x:f>
      </x:c>
      <x:c r="BO8" s="73" t="str">
        <x:f>IF(AND(BO$5&gt;=$E8,BO$5&lt;=$F8),IF(BO$5&lt;=$E8+ROUND(($F8-$E8)*$G8,0),2,1),"")</x:f>
      </x:c>
      <x:c r="BP8" s="73" t="str">
        <x:f>IF(AND(BP$5&gt;=$E8,BP$5&lt;=$F8),IF(BP$5&lt;=$E8+ROUND(($F8-$E8)*$G8,0),2,1),"")</x:f>
      </x:c>
      <x:c r="BQ8" s="73" t="str">
        <x:f>IF(AND(BQ$5&gt;=$E8,BQ$5&lt;=$F8),IF(BQ$5&lt;=$E8+ROUND(($F8-$E8)*$G8,0),2,1),"")</x:f>
      </x:c>
      <x:c r="BR8" s="73" t="str">
        <x:f>IF(AND(BR$5&gt;=$E8,BR$5&lt;=$F8),IF(BR$5&lt;=$E8+ROUND(($F8-$E8)*$G8,0),2,1),"")</x:f>
      </x:c>
      <x:c r="BS8" s="73" t="str">
        <x:f>IF(AND(BS$5&gt;=$E8,BS$5&lt;=$F8),IF(BS$5&lt;=$E8+ROUND(($F8-$E8)*$G8,0),2,1),"")</x:f>
      </x:c>
      <x:c r="BT8" s="73" t="str">
        <x:f>IF(AND(BT$5&gt;=$E8,BT$5&lt;=$F8),IF(BT$5&lt;=$E8+ROUND(($F8-$E8)*$G8,0),2,1),"")</x:f>
      </x:c>
      <x:c r="BU8" s="73" t="str">
        <x:f>IF(AND(BU$5&gt;=$E8,BU$5&lt;=$F8),IF(BU$5&lt;=$E8+ROUND(($F8-$E8)*$G8,0),2,1),"")</x:f>
      </x:c>
      <x:c r="BV8" s="73" t="str">
        <x:f>IF(AND(BV$5&gt;=$E8,BV$5&lt;=$F8),IF(BV$5&lt;=$E8+ROUND(($F8-$E8)*$G8,0),2,1),"")</x:f>
      </x:c>
      <x:c r="BW8" s="73" t="str">
        <x:f>IF(AND(BW$5&gt;=$E8,BW$5&lt;=$F8),IF(BW$5&lt;=$E8+ROUND(($F8-$E8)*$G8,0),2,1),"")</x:f>
      </x:c>
      <x:c r="BX8" s="73" t="str">
        <x:f>IF(AND(BX$5&gt;=$E8,BX$5&lt;=$F8),IF(BX$5&lt;=$E8+ROUND(($F8-$E8)*$G8,0),2,1),"")</x:f>
      </x:c>
    </x:row>
    <x:row r="9" ht="22" customHeight="1">
      <x:c r="A9" s="49" t="str">
        <x:f>IF('Task Plan'!A9="","",'Task Plan'!A9)</x:f>
        <x:v>2.2</x:v>
      </x:c>
      <x:c r="B9" s="75" t="str">
        <x:f>IF('Task Plan'!C9="","",'Task Plan'!C9)</x:f>
        <x:v>Run stakeholder interviews</x:v>
      </x:c>
      <x:c r="C9" s="49" t="str">
        <x:f>IF('Task Plan'!D9="","",'Task Plan'!D9)</x:f>
        <x:v>James Wilson</x:v>
      </x:c>
      <x:c r="D9" s="49" t="str">
        <x:f>IF('Task Plan'!F9="","",'Task Plan'!F9)</x:f>
        <x:v>In Progress</x:v>
      </x:c>
      <x:c r="E9" s="65" t="n">
        <x:f>IF('Task Plan'!G9="","",'Task Plan'!G9)</x:f>
        <x:v>46261</x:v>
      </x:c>
      <x:c r="F9" s="65" t="n">
        <x:f>IF('Task Plan'!H9="","",'Task Plan'!H9)</x:f>
        <x:v>46268</x:v>
      </x:c>
      <x:c r="G9" s="67" t="n">
        <x:f>IF('Task Plan'!J9="","",'Task Plan'!J9)</x:f>
        <x:v>0.65</x:v>
      </x:c>
      <x:c r="H9" s="49" t="n">
        <x:f>IF('Task Plan'!I9="","",'Task Plan'!I9)</x:f>
        <x:v>8</x:v>
      </x:c>
      <x:c r="I9" s="73" t="str">
        <x:f>IF(AND(I$5&gt;=$E9,I$5&lt;=$F9),IF(I$5&lt;=$E9+ROUND(($F9-$E9)*$G9,0),2,1),"")</x:f>
      </x:c>
      <x:c r="J9" s="73" t="str">
        <x:f>IF(AND(J$5&gt;=$E9,J$5&lt;=$F9),IF(J$5&lt;=$E9+ROUND(($F9-$E9)*$G9,0),2,1),"")</x:f>
      </x:c>
      <x:c r="K9" s="73" t="str">
        <x:f>IF(AND(K$5&gt;=$E9,K$5&lt;=$F9),IF(K$5&lt;=$E9+ROUND(($F9-$E9)*$G9,0),2,1),"")</x:f>
      </x:c>
      <x:c r="L9" s="73" t="n">
        <x:f>IF(AND(L$5&gt;=$E9,L$5&lt;=$F9),IF(L$5&lt;=$E9+ROUND(($F9-$E9)*$G9,0),2,1),"")</x:f>
        <x:v>2</x:v>
      </x:c>
      <x:c r="M9" s="73" t="n">
        <x:f>IF(AND(M$5&gt;=$E9,M$5&lt;=$F9),IF(M$5&lt;=$E9+ROUND(($F9-$E9)*$G9,0),2,1),"")</x:f>
        <x:v>2</x:v>
      </x:c>
      <x:c r="N9" s="73" t="n">
        <x:f>IF(AND(N$5&gt;=$E9,N$5&lt;=$F9),IF(N$5&lt;=$E9+ROUND(($F9-$E9)*$G9,0),2,1),"")</x:f>
        <x:v>2</x:v>
      </x:c>
      <x:c r="O9" s="73" t="n">
        <x:f>IF(AND(O$5&gt;=$E9,O$5&lt;=$F9),IF(O$5&lt;=$E9+ROUND(($F9-$E9)*$G9,0),2,1),"")</x:f>
        <x:v>2</x:v>
      </x:c>
      <x:c r="P9" s="73" t="n">
        <x:f>IF(AND(P$5&gt;=$E9,P$5&lt;=$F9),IF(P$5&lt;=$E9+ROUND(($F9-$E9)*$G9,0),2,1),"")</x:f>
        <x:v>2</x:v>
      </x:c>
      <x:c r="Q9" s="73" t="n">
        <x:f>IF(AND(Q$5&gt;=$E9,Q$5&lt;=$F9),IF(Q$5&lt;=$E9+ROUND(($F9-$E9)*$G9,0),2,1),"")</x:f>
        <x:v>2</x:v>
      </x:c>
      <x:c r="R9" s="73" t="n">
        <x:f>IF(AND(R$5&gt;=$E9,R$5&lt;=$F9),IF(R$5&lt;=$E9+ROUND(($F9-$E9)*$G9,0),2,1),"")</x:f>
        <x:v>1</x:v>
      </x:c>
      <x:c r="S9" s="73" t="n">
        <x:f>IF(AND(S$5&gt;=$E9,S$5&lt;=$F9),IF(S$5&lt;=$E9+ROUND(($F9-$E9)*$G9,0),2,1),"")</x:f>
        <x:v>1</x:v>
      </x:c>
      <x:c r="T9" s="73" t="str">
        <x:f>IF(AND(T$5&gt;=$E9,T$5&lt;=$F9),IF(T$5&lt;=$E9+ROUND(($F9-$E9)*$G9,0),2,1),"")</x:f>
      </x:c>
      <x:c r="U9" s="73" t="str">
        <x:f>IF(AND(U$5&gt;=$E9,U$5&lt;=$F9),IF(U$5&lt;=$E9+ROUND(($F9-$E9)*$G9,0),2,1),"")</x:f>
      </x:c>
      <x:c r="V9" s="73" t="str">
        <x:f>IF(AND(V$5&gt;=$E9,V$5&lt;=$F9),IF(V$5&lt;=$E9+ROUND(($F9-$E9)*$G9,0),2,1),"")</x:f>
      </x:c>
      <x:c r="W9" s="73" t="str">
        <x:f>IF(AND(W$5&gt;=$E9,W$5&lt;=$F9),IF(W$5&lt;=$E9+ROUND(($F9-$E9)*$G9,0),2,1),"")</x:f>
      </x:c>
      <x:c r="X9" s="73" t="str">
        <x:f>IF(AND(X$5&gt;=$E9,X$5&lt;=$F9),IF(X$5&lt;=$E9+ROUND(($F9-$E9)*$G9,0),2,1),"")</x:f>
      </x:c>
      <x:c r="Y9" s="73" t="str">
        <x:f>IF(AND(Y$5&gt;=$E9,Y$5&lt;=$F9),IF(Y$5&lt;=$E9+ROUND(($F9-$E9)*$G9,0),2,1),"")</x:f>
      </x:c>
      <x:c r="Z9" s="73" t="str">
        <x:f>IF(AND(Z$5&gt;=$E9,Z$5&lt;=$F9),IF(Z$5&lt;=$E9+ROUND(($F9-$E9)*$G9,0),2,1),"")</x:f>
      </x:c>
      <x:c r="AA9" s="73" t="str">
        <x:f>IF(AND(AA$5&gt;=$E9,AA$5&lt;=$F9),IF(AA$5&lt;=$E9+ROUND(($F9-$E9)*$G9,0),2,1),"")</x:f>
      </x:c>
      <x:c r="AB9" s="73" t="str">
        <x:f>IF(AND(AB$5&gt;=$E9,AB$5&lt;=$F9),IF(AB$5&lt;=$E9+ROUND(($F9-$E9)*$G9,0),2,1),"")</x:f>
      </x:c>
      <x:c r="AC9" s="73" t="str">
        <x:f>IF(AND(AC$5&gt;=$E9,AC$5&lt;=$F9),IF(AC$5&lt;=$E9+ROUND(($F9-$E9)*$G9,0),2,1),"")</x:f>
      </x:c>
      <x:c r="AD9" s="73" t="str">
        <x:f>IF(AND(AD$5&gt;=$E9,AD$5&lt;=$F9),IF(AD$5&lt;=$E9+ROUND(($F9-$E9)*$G9,0),2,1),"")</x:f>
      </x:c>
      <x:c r="AE9" s="73" t="str">
        <x:f>IF(AND(AE$5&gt;=$E9,AE$5&lt;=$F9),IF(AE$5&lt;=$E9+ROUND(($F9-$E9)*$G9,0),2,1),"")</x:f>
      </x:c>
      <x:c r="AF9" s="73" t="str">
        <x:f>IF(AND(AF$5&gt;=$E9,AF$5&lt;=$F9),IF(AF$5&lt;=$E9+ROUND(($F9-$E9)*$G9,0),2,1),"")</x:f>
      </x:c>
      <x:c r="AG9" s="73" t="str">
        <x:f>IF(AND(AG$5&gt;=$E9,AG$5&lt;=$F9),IF(AG$5&lt;=$E9+ROUND(($F9-$E9)*$G9,0),2,1),"")</x:f>
      </x:c>
      <x:c r="AH9" s="73" t="str">
        <x:f>IF(AND(AH$5&gt;=$E9,AH$5&lt;=$F9),IF(AH$5&lt;=$E9+ROUND(($F9-$E9)*$G9,0),2,1),"")</x:f>
      </x:c>
      <x:c r="AI9" s="73" t="str">
        <x:f>IF(AND(AI$5&gt;=$E9,AI$5&lt;=$F9),IF(AI$5&lt;=$E9+ROUND(($F9-$E9)*$G9,0),2,1),"")</x:f>
      </x:c>
      <x:c r="AJ9" s="73" t="str">
        <x:f>IF(AND(AJ$5&gt;=$E9,AJ$5&lt;=$F9),IF(AJ$5&lt;=$E9+ROUND(($F9-$E9)*$G9,0),2,1),"")</x:f>
      </x:c>
      <x:c r="AK9" s="73" t="str">
        <x:f>IF(AND(AK$5&gt;=$E9,AK$5&lt;=$F9),IF(AK$5&lt;=$E9+ROUND(($F9-$E9)*$G9,0),2,1),"")</x:f>
      </x:c>
      <x:c r="AL9" s="73" t="str">
        <x:f>IF(AND(AL$5&gt;=$E9,AL$5&lt;=$F9),IF(AL$5&lt;=$E9+ROUND(($F9-$E9)*$G9,0),2,1),"")</x:f>
      </x:c>
      <x:c r="AM9" s="73" t="str">
        <x:f>IF(AND(AM$5&gt;=$E9,AM$5&lt;=$F9),IF(AM$5&lt;=$E9+ROUND(($F9-$E9)*$G9,0),2,1),"")</x:f>
      </x:c>
      <x:c r="AN9" s="73" t="str">
        <x:f>IF(AND(AN$5&gt;=$E9,AN$5&lt;=$F9),IF(AN$5&lt;=$E9+ROUND(($F9-$E9)*$G9,0),2,1),"")</x:f>
      </x:c>
      <x:c r="AO9" s="73" t="str">
        <x:f>IF(AND(AO$5&gt;=$E9,AO$5&lt;=$F9),IF(AO$5&lt;=$E9+ROUND(($F9-$E9)*$G9,0),2,1),"")</x:f>
      </x:c>
      <x:c r="AP9" s="73" t="str">
        <x:f>IF(AND(AP$5&gt;=$E9,AP$5&lt;=$F9),IF(AP$5&lt;=$E9+ROUND(($F9-$E9)*$G9,0),2,1),"")</x:f>
      </x:c>
      <x:c r="AQ9" s="73" t="str">
        <x:f>IF(AND(AQ$5&gt;=$E9,AQ$5&lt;=$F9),IF(AQ$5&lt;=$E9+ROUND(($F9-$E9)*$G9,0),2,1),"")</x:f>
      </x:c>
      <x:c r="AR9" s="73" t="str">
        <x:f>IF(AND(AR$5&gt;=$E9,AR$5&lt;=$F9),IF(AR$5&lt;=$E9+ROUND(($F9-$E9)*$G9,0),2,1),"")</x:f>
      </x:c>
      <x:c r="AS9" s="73" t="str">
        <x:f>IF(AND(AS$5&gt;=$E9,AS$5&lt;=$F9),IF(AS$5&lt;=$E9+ROUND(($F9-$E9)*$G9,0),2,1),"")</x:f>
      </x:c>
      <x:c r="AT9" s="73" t="str">
        <x:f>IF(AND(AT$5&gt;=$E9,AT$5&lt;=$F9),IF(AT$5&lt;=$E9+ROUND(($F9-$E9)*$G9,0),2,1),"")</x:f>
      </x:c>
      <x:c r="AU9" s="73" t="str">
        <x:f>IF(AND(AU$5&gt;=$E9,AU$5&lt;=$F9),IF(AU$5&lt;=$E9+ROUND(($F9-$E9)*$G9,0),2,1),"")</x:f>
      </x:c>
      <x:c r="AV9" s="73" t="str">
        <x:f>IF(AND(AV$5&gt;=$E9,AV$5&lt;=$F9),IF(AV$5&lt;=$E9+ROUND(($F9-$E9)*$G9,0),2,1),"")</x:f>
      </x:c>
      <x:c r="AW9" s="73" t="str">
        <x:f>IF(AND(AW$5&gt;=$E9,AW$5&lt;=$F9),IF(AW$5&lt;=$E9+ROUND(($F9-$E9)*$G9,0),2,1),"")</x:f>
      </x:c>
      <x:c r="AX9" s="73" t="str">
        <x:f>IF(AND(AX$5&gt;=$E9,AX$5&lt;=$F9),IF(AX$5&lt;=$E9+ROUND(($F9-$E9)*$G9,0),2,1),"")</x:f>
      </x:c>
      <x:c r="AY9" s="73" t="str">
        <x:f>IF(AND(AY$5&gt;=$E9,AY$5&lt;=$F9),IF(AY$5&lt;=$E9+ROUND(($F9-$E9)*$G9,0),2,1),"")</x:f>
      </x:c>
      <x:c r="AZ9" s="73" t="str">
        <x:f>IF(AND(AZ$5&gt;=$E9,AZ$5&lt;=$F9),IF(AZ$5&lt;=$E9+ROUND(($F9-$E9)*$G9,0),2,1),"")</x:f>
      </x:c>
      <x:c r="BA9" s="73" t="str">
        <x:f>IF(AND(BA$5&gt;=$E9,BA$5&lt;=$F9),IF(BA$5&lt;=$E9+ROUND(($F9-$E9)*$G9,0),2,1),"")</x:f>
      </x:c>
      <x:c r="BB9" s="73" t="str">
        <x:f>IF(AND(BB$5&gt;=$E9,BB$5&lt;=$F9),IF(BB$5&lt;=$E9+ROUND(($F9-$E9)*$G9,0),2,1),"")</x:f>
      </x:c>
      <x:c r="BC9" s="73" t="str">
        <x:f>IF(AND(BC$5&gt;=$E9,BC$5&lt;=$F9),IF(BC$5&lt;=$E9+ROUND(($F9-$E9)*$G9,0),2,1),"")</x:f>
      </x:c>
      <x:c r="BD9" s="73" t="str">
        <x:f>IF(AND(BD$5&gt;=$E9,BD$5&lt;=$F9),IF(BD$5&lt;=$E9+ROUND(($F9-$E9)*$G9,0),2,1),"")</x:f>
      </x:c>
      <x:c r="BE9" s="73" t="str">
        <x:f>IF(AND(BE$5&gt;=$E9,BE$5&lt;=$F9),IF(BE$5&lt;=$E9+ROUND(($F9-$E9)*$G9,0),2,1),"")</x:f>
      </x:c>
      <x:c r="BF9" s="73" t="str">
        <x:f>IF(AND(BF$5&gt;=$E9,BF$5&lt;=$F9),IF(BF$5&lt;=$E9+ROUND(($F9-$E9)*$G9,0),2,1),"")</x:f>
      </x:c>
      <x:c r="BG9" s="73" t="str">
        <x:f>IF(AND(BG$5&gt;=$E9,BG$5&lt;=$F9),IF(BG$5&lt;=$E9+ROUND(($F9-$E9)*$G9,0),2,1),"")</x:f>
      </x:c>
      <x:c r="BH9" s="73" t="str">
        <x:f>IF(AND(BH$5&gt;=$E9,BH$5&lt;=$F9),IF(BH$5&lt;=$E9+ROUND(($F9-$E9)*$G9,0),2,1),"")</x:f>
      </x:c>
      <x:c r="BI9" s="73" t="str">
        <x:f>IF(AND(BI$5&gt;=$E9,BI$5&lt;=$F9),IF(BI$5&lt;=$E9+ROUND(($F9-$E9)*$G9,0),2,1),"")</x:f>
      </x:c>
      <x:c r="BJ9" s="73" t="str">
        <x:f>IF(AND(BJ$5&gt;=$E9,BJ$5&lt;=$F9),IF(BJ$5&lt;=$E9+ROUND(($F9-$E9)*$G9,0),2,1),"")</x:f>
      </x:c>
      <x:c r="BK9" s="73" t="str">
        <x:f>IF(AND(BK$5&gt;=$E9,BK$5&lt;=$F9),IF(BK$5&lt;=$E9+ROUND(($F9-$E9)*$G9,0),2,1),"")</x:f>
      </x:c>
      <x:c r="BL9" s="73" t="str">
        <x:f>IF(AND(BL$5&gt;=$E9,BL$5&lt;=$F9),IF(BL$5&lt;=$E9+ROUND(($F9-$E9)*$G9,0),2,1),"")</x:f>
      </x:c>
      <x:c r="BM9" s="73" t="str">
        <x:f>IF(AND(BM$5&gt;=$E9,BM$5&lt;=$F9),IF(BM$5&lt;=$E9+ROUND(($F9-$E9)*$G9,0),2,1),"")</x:f>
      </x:c>
      <x:c r="BN9" s="73" t="str">
        <x:f>IF(AND(BN$5&gt;=$E9,BN$5&lt;=$F9),IF(BN$5&lt;=$E9+ROUND(($F9-$E9)*$G9,0),2,1),"")</x:f>
      </x:c>
      <x:c r="BO9" s="73" t="str">
        <x:f>IF(AND(BO$5&gt;=$E9,BO$5&lt;=$F9),IF(BO$5&lt;=$E9+ROUND(($F9-$E9)*$G9,0),2,1),"")</x:f>
      </x:c>
      <x:c r="BP9" s="73" t="str">
        <x:f>IF(AND(BP$5&gt;=$E9,BP$5&lt;=$F9),IF(BP$5&lt;=$E9+ROUND(($F9-$E9)*$G9,0),2,1),"")</x:f>
      </x:c>
      <x:c r="BQ9" s="73" t="str">
        <x:f>IF(AND(BQ$5&gt;=$E9,BQ$5&lt;=$F9),IF(BQ$5&lt;=$E9+ROUND(($F9-$E9)*$G9,0),2,1),"")</x:f>
      </x:c>
      <x:c r="BR9" s="73" t="str">
        <x:f>IF(AND(BR$5&gt;=$E9,BR$5&lt;=$F9),IF(BR$5&lt;=$E9+ROUND(($F9-$E9)*$G9,0),2,1),"")</x:f>
      </x:c>
      <x:c r="BS9" s="73" t="str">
        <x:f>IF(AND(BS$5&gt;=$E9,BS$5&lt;=$F9),IF(BS$5&lt;=$E9+ROUND(($F9-$E9)*$G9,0),2,1),"")</x:f>
      </x:c>
      <x:c r="BT9" s="73" t="str">
        <x:f>IF(AND(BT$5&gt;=$E9,BT$5&lt;=$F9),IF(BT$5&lt;=$E9+ROUND(($F9-$E9)*$G9,0),2,1),"")</x:f>
      </x:c>
      <x:c r="BU9" s="73" t="str">
        <x:f>IF(AND(BU$5&gt;=$E9,BU$5&lt;=$F9),IF(BU$5&lt;=$E9+ROUND(($F9-$E9)*$G9,0),2,1),"")</x:f>
      </x:c>
      <x:c r="BV9" s="73" t="str">
        <x:f>IF(AND(BV$5&gt;=$E9,BV$5&lt;=$F9),IF(BV$5&lt;=$E9+ROUND(($F9-$E9)*$G9,0),2,1),"")</x:f>
      </x:c>
      <x:c r="BW9" s="73" t="str">
        <x:f>IF(AND(BW$5&gt;=$E9,BW$5&lt;=$F9),IF(BW$5&lt;=$E9+ROUND(($F9-$E9)*$G9,0),2,1),"")</x:f>
      </x:c>
      <x:c r="BX9" s="73" t="str">
        <x:f>IF(AND(BX$5&gt;=$E9,BX$5&lt;=$F9),IF(BX$5&lt;=$E9+ROUND(($F9-$E9)*$G9,0),2,1),"")</x:f>
      </x:c>
    </x:row>
    <x:row r="10" ht="22" customHeight="1">
      <x:c r="A10" s="49" t="str">
        <x:f>IF('Task Plan'!A10="","",'Task Plan'!A10)</x:f>
        <x:v>2.3</x:v>
      </x:c>
      <x:c r="B10" s="75" t="str">
        <x:f>IF('Task Plan'!C10="","",'Task Plan'!C10)</x:f>
        <x:v>Finalize requirements</x:v>
      </x:c>
      <x:c r="C10" s="49" t="str">
        <x:f>IF('Task Plan'!D10="","",'Task Plan'!D10)</x:f>
        <x:v>Daniel Brooks</x:v>
      </x:c>
      <x:c r="D10" s="49" t="str">
        <x:f>IF('Task Plan'!F10="","",'Task Plan'!F10)</x:f>
        <x:v>Not Started</x:v>
      </x:c>
      <x:c r="E10" s="65" t="n">
        <x:f>IF('Task Plan'!G10="","",'Task Plan'!G10)</x:f>
        <x:v>46267</x:v>
      </x:c>
      <x:c r="F10" s="65" t="n">
        <x:f>IF('Task Plan'!H10="","",'Task Plan'!H10)</x:f>
        <x:v>46269</x:v>
      </x:c>
      <x:c r="G10" s="67" t="str">
        <x:f>IF('Task Plan'!J10="","",'Task Plan'!J10)</x:f>
      </x:c>
      <x:c r="H10" s="49" t="n">
        <x:f>IF('Task Plan'!I10="","",'Task Plan'!I10)</x:f>
        <x:v>3</x:v>
      </x:c>
      <x:c r="I10" s="73" t="str">
        <x:f>IF(AND(I$5&gt;=$E10,I$5&lt;=$F10),IF(I$5&lt;=$E10+ROUND(($F10-$E10)*$G10,0),2,1),"")</x:f>
      </x:c>
      <x:c r="J10" s="73" t="str">
        <x:f>IF(AND(J$5&gt;=$E10,J$5&lt;=$F10),IF(J$5&lt;=$E10+ROUND(($F10-$E10)*$G10,0),2,1),"")</x:f>
      </x:c>
      <x:c r="K10" s="73" t="str">
        <x:f>IF(AND(K$5&gt;=$E10,K$5&lt;=$F10),IF(K$5&lt;=$E10+ROUND(($F10-$E10)*$G10,0),2,1),"")</x:f>
      </x:c>
      <x:c r="L10" s="73" t="str">
        <x:f>IF(AND(L$5&gt;=$E10,L$5&lt;=$F10),IF(L$5&lt;=$E10+ROUND(($F10-$E10)*$G10,0),2,1),"")</x:f>
      </x:c>
      <x:c r="M10" s="73" t="str">
        <x:f>IF(AND(M$5&gt;=$E10,M$5&lt;=$F10),IF(M$5&lt;=$E10+ROUND(($F10-$E10)*$G10,0),2,1),"")</x:f>
      </x:c>
      <x:c r="N10" s="73" t="str">
        <x:f>IF(AND(N$5&gt;=$E10,N$5&lt;=$F10),IF(N$5&lt;=$E10+ROUND(($F10-$E10)*$G10,0),2,1),"")</x:f>
      </x:c>
      <x:c r="O10" s="73" t="str">
        <x:f>IF(AND(O$5&gt;=$E10,O$5&lt;=$F10),IF(O$5&lt;=$E10+ROUND(($F10-$E10)*$G10,0),2,1),"")</x:f>
      </x:c>
      <x:c r="P10" s="73" t="str">
        <x:f>IF(AND(P$5&gt;=$E10,P$5&lt;=$F10),IF(P$5&lt;=$E10+ROUND(($F10-$E10)*$G10,0),2,1),"")</x:f>
      </x:c>
      <x:c r="Q10" s="73" t="str">
        <x:f>IF(AND(Q$5&gt;=$E10,Q$5&lt;=$F10),IF(Q$5&lt;=$E10+ROUND(($F10-$E10)*$G10,0),2,1),"")</x:f>
      </x:c>
      <x:c r="R10" s="73" t="n">
        <x:f>IF(AND(R$5&gt;=$E10,R$5&lt;=$F10),IF(R$5&lt;=$E10+ROUND(($F10-$E10)*$G10,0),2,1),"")</x:f>
        <x:v>2</x:v>
      </x:c>
      <x:c r="S10" s="73" t="n">
        <x:f>IF(AND(S$5&gt;=$E10,S$5&lt;=$F10),IF(S$5&lt;=$E10+ROUND(($F10-$E10)*$G10,0),2,1),"")</x:f>
        <x:v>1</x:v>
      </x:c>
      <x:c r="T10" s="73" t="n">
        <x:f>IF(AND(T$5&gt;=$E10,T$5&lt;=$F10),IF(T$5&lt;=$E10+ROUND(($F10-$E10)*$G10,0),2,1),"")</x:f>
        <x:v>1</x:v>
      </x:c>
      <x:c r="U10" s="73" t="str">
        <x:f>IF(AND(U$5&gt;=$E10,U$5&lt;=$F10),IF(U$5&lt;=$E10+ROUND(($F10-$E10)*$G10,0),2,1),"")</x:f>
      </x:c>
      <x:c r="V10" s="73" t="str">
        <x:f>IF(AND(V$5&gt;=$E10,V$5&lt;=$F10),IF(V$5&lt;=$E10+ROUND(($F10-$E10)*$G10,0),2,1),"")</x:f>
      </x:c>
      <x:c r="W10" s="73" t="str">
        <x:f>IF(AND(W$5&gt;=$E10,W$5&lt;=$F10),IF(W$5&lt;=$E10+ROUND(($F10-$E10)*$G10,0),2,1),"")</x:f>
      </x:c>
      <x:c r="X10" s="73" t="str">
        <x:f>IF(AND(X$5&gt;=$E10,X$5&lt;=$F10),IF(X$5&lt;=$E10+ROUND(($F10-$E10)*$G10,0),2,1),"")</x:f>
      </x:c>
      <x:c r="Y10" s="73" t="str">
        <x:f>IF(AND(Y$5&gt;=$E10,Y$5&lt;=$F10),IF(Y$5&lt;=$E10+ROUND(($F10-$E10)*$G10,0),2,1),"")</x:f>
      </x:c>
      <x:c r="Z10" s="73" t="str">
        <x:f>IF(AND(Z$5&gt;=$E10,Z$5&lt;=$F10),IF(Z$5&lt;=$E10+ROUND(($F10-$E10)*$G10,0),2,1),"")</x:f>
      </x:c>
      <x:c r="AA10" s="73" t="str">
        <x:f>IF(AND(AA$5&gt;=$E10,AA$5&lt;=$F10),IF(AA$5&lt;=$E10+ROUND(($F10-$E10)*$G10,0),2,1),"")</x:f>
      </x:c>
      <x:c r="AB10" s="73" t="str">
        <x:f>IF(AND(AB$5&gt;=$E10,AB$5&lt;=$F10),IF(AB$5&lt;=$E10+ROUND(($F10-$E10)*$G10,0),2,1),"")</x:f>
      </x:c>
      <x:c r="AC10" s="73" t="str">
        <x:f>IF(AND(AC$5&gt;=$E10,AC$5&lt;=$F10),IF(AC$5&lt;=$E10+ROUND(($F10-$E10)*$G10,0),2,1),"")</x:f>
      </x:c>
      <x:c r="AD10" s="73" t="str">
        <x:f>IF(AND(AD$5&gt;=$E10,AD$5&lt;=$F10),IF(AD$5&lt;=$E10+ROUND(($F10-$E10)*$G10,0),2,1),"")</x:f>
      </x:c>
      <x:c r="AE10" s="73" t="str">
        <x:f>IF(AND(AE$5&gt;=$E10,AE$5&lt;=$F10),IF(AE$5&lt;=$E10+ROUND(($F10-$E10)*$G10,0),2,1),"")</x:f>
      </x:c>
      <x:c r="AF10" s="73" t="str">
        <x:f>IF(AND(AF$5&gt;=$E10,AF$5&lt;=$F10),IF(AF$5&lt;=$E10+ROUND(($F10-$E10)*$G10,0),2,1),"")</x:f>
      </x:c>
      <x:c r="AG10" s="73" t="str">
        <x:f>IF(AND(AG$5&gt;=$E10,AG$5&lt;=$F10),IF(AG$5&lt;=$E10+ROUND(($F10-$E10)*$G10,0),2,1),"")</x:f>
      </x:c>
      <x:c r="AH10" s="73" t="str">
        <x:f>IF(AND(AH$5&gt;=$E10,AH$5&lt;=$F10),IF(AH$5&lt;=$E10+ROUND(($F10-$E10)*$G10,0),2,1),"")</x:f>
      </x:c>
      <x:c r="AI10" s="73" t="str">
        <x:f>IF(AND(AI$5&gt;=$E10,AI$5&lt;=$F10),IF(AI$5&lt;=$E10+ROUND(($F10-$E10)*$G10,0),2,1),"")</x:f>
      </x:c>
      <x:c r="AJ10" s="73" t="str">
        <x:f>IF(AND(AJ$5&gt;=$E10,AJ$5&lt;=$F10),IF(AJ$5&lt;=$E10+ROUND(($F10-$E10)*$G10,0),2,1),"")</x:f>
      </x:c>
      <x:c r="AK10" s="73" t="str">
        <x:f>IF(AND(AK$5&gt;=$E10,AK$5&lt;=$F10),IF(AK$5&lt;=$E10+ROUND(($F10-$E10)*$G10,0),2,1),"")</x:f>
      </x:c>
      <x:c r="AL10" s="73" t="str">
        <x:f>IF(AND(AL$5&gt;=$E10,AL$5&lt;=$F10),IF(AL$5&lt;=$E10+ROUND(($F10-$E10)*$G10,0),2,1),"")</x:f>
      </x:c>
      <x:c r="AM10" s="73" t="str">
        <x:f>IF(AND(AM$5&gt;=$E10,AM$5&lt;=$F10),IF(AM$5&lt;=$E10+ROUND(($F10-$E10)*$G10,0),2,1),"")</x:f>
      </x:c>
      <x:c r="AN10" s="73" t="str">
        <x:f>IF(AND(AN$5&gt;=$E10,AN$5&lt;=$F10),IF(AN$5&lt;=$E10+ROUND(($F10-$E10)*$G10,0),2,1),"")</x:f>
      </x:c>
      <x:c r="AO10" s="73" t="str">
        <x:f>IF(AND(AO$5&gt;=$E10,AO$5&lt;=$F10),IF(AO$5&lt;=$E10+ROUND(($F10-$E10)*$G10,0),2,1),"")</x:f>
      </x:c>
      <x:c r="AP10" s="73" t="str">
        <x:f>IF(AND(AP$5&gt;=$E10,AP$5&lt;=$F10),IF(AP$5&lt;=$E10+ROUND(($F10-$E10)*$G10,0),2,1),"")</x:f>
      </x:c>
      <x:c r="AQ10" s="73" t="str">
        <x:f>IF(AND(AQ$5&gt;=$E10,AQ$5&lt;=$F10),IF(AQ$5&lt;=$E10+ROUND(($F10-$E10)*$G10,0),2,1),"")</x:f>
      </x:c>
      <x:c r="AR10" s="73" t="str">
        <x:f>IF(AND(AR$5&gt;=$E10,AR$5&lt;=$F10),IF(AR$5&lt;=$E10+ROUND(($F10-$E10)*$G10,0),2,1),"")</x:f>
      </x:c>
      <x:c r="AS10" s="73" t="str">
        <x:f>IF(AND(AS$5&gt;=$E10,AS$5&lt;=$F10),IF(AS$5&lt;=$E10+ROUND(($F10-$E10)*$G10,0),2,1),"")</x:f>
      </x:c>
      <x:c r="AT10" s="73" t="str">
        <x:f>IF(AND(AT$5&gt;=$E10,AT$5&lt;=$F10),IF(AT$5&lt;=$E10+ROUND(($F10-$E10)*$G10,0),2,1),"")</x:f>
      </x:c>
      <x:c r="AU10" s="73" t="str">
        <x:f>IF(AND(AU$5&gt;=$E10,AU$5&lt;=$F10),IF(AU$5&lt;=$E10+ROUND(($F10-$E10)*$G10,0),2,1),"")</x:f>
      </x:c>
      <x:c r="AV10" s="73" t="str">
        <x:f>IF(AND(AV$5&gt;=$E10,AV$5&lt;=$F10),IF(AV$5&lt;=$E10+ROUND(($F10-$E10)*$G10,0),2,1),"")</x:f>
      </x:c>
      <x:c r="AW10" s="73" t="str">
        <x:f>IF(AND(AW$5&gt;=$E10,AW$5&lt;=$F10),IF(AW$5&lt;=$E10+ROUND(($F10-$E10)*$G10,0),2,1),"")</x:f>
      </x:c>
      <x:c r="AX10" s="73" t="str">
        <x:f>IF(AND(AX$5&gt;=$E10,AX$5&lt;=$F10),IF(AX$5&lt;=$E10+ROUND(($F10-$E10)*$G10,0),2,1),"")</x:f>
      </x:c>
      <x:c r="AY10" s="73" t="str">
        <x:f>IF(AND(AY$5&gt;=$E10,AY$5&lt;=$F10),IF(AY$5&lt;=$E10+ROUND(($F10-$E10)*$G10,0),2,1),"")</x:f>
      </x:c>
      <x:c r="AZ10" s="73" t="str">
        <x:f>IF(AND(AZ$5&gt;=$E10,AZ$5&lt;=$F10),IF(AZ$5&lt;=$E10+ROUND(($F10-$E10)*$G10,0),2,1),"")</x:f>
      </x:c>
      <x:c r="BA10" s="73" t="str">
        <x:f>IF(AND(BA$5&gt;=$E10,BA$5&lt;=$F10),IF(BA$5&lt;=$E10+ROUND(($F10-$E10)*$G10,0),2,1),"")</x:f>
      </x:c>
      <x:c r="BB10" s="73" t="str">
        <x:f>IF(AND(BB$5&gt;=$E10,BB$5&lt;=$F10),IF(BB$5&lt;=$E10+ROUND(($F10-$E10)*$G10,0),2,1),"")</x:f>
      </x:c>
      <x:c r="BC10" s="73" t="str">
        <x:f>IF(AND(BC$5&gt;=$E10,BC$5&lt;=$F10),IF(BC$5&lt;=$E10+ROUND(($F10-$E10)*$G10,0),2,1),"")</x:f>
      </x:c>
      <x:c r="BD10" s="73" t="str">
        <x:f>IF(AND(BD$5&gt;=$E10,BD$5&lt;=$F10),IF(BD$5&lt;=$E10+ROUND(($F10-$E10)*$G10,0),2,1),"")</x:f>
      </x:c>
      <x:c r="BE10" s="73" t="str">
        <x:f>IF(AND(BE$5&gt;=$E10,BE$5&lt;=$F10),IF(BE$5&lt;=$E10+ROUND(($F10-$E10)*$G10,0),2,1),"")</x:f>
      </x:c>
      <x:c r="BF10" s="73" t="str">
        <x:f>IF(AND(BF$5&gt;=$E10,BF$5&lt;=$F10),IF(BF$5&lt;=$E10+ROUND(($F10-$E10)*$G10,0),2,1),"")</x:f>
      </x:c>
      <x:c r="BG10" s="73" t="str">
        <x:f>IF(AND(BG$5&gt;=$E10,BG$5&lt;=$F10),IF(BG$5&lt;=$E10+ROUND(($F10-$E10)*$G10,0),2,1),"")</x:f>
      </x:c>
      <x:c r="BH10" s="73" t="str">
        <x:f>IF(AND(BH$5&gt;=$E10,BH$5&lt;=$F10),IF(BH$5&lt;=$E10+ROUND(($F10-$E10)*$G10,0),2,1),"")</x:f>
      </x:c>
      <x:c r="BI10" s="73" t="str">
        <x:f>IF(AND(BI$5&gt;=$E10,BI$5&lt;=$F10),IF(BI$5&lt;=$E10+ROUND(($F10-$E10)*$G10,0),2,1),"")</x:f>
      </x:c>
      <x:c r="BJ10" s="73" t="str">
        <x:f>IF(AND(BJ$5&gt;=$E10,BJ$5&lt;=$F10),IF(BJ$5&lt;=$E10+ROUND(($F10-$E10)*$G10,0),2,1),"")</x:f>
      </x:c>
      <x:c r="BK10" s="73" t="str">
        <x:f>IF(AND(BK$5&gt;=$E10,BK$5&lt;=$F10),IF(BK$5&lt;=$E10+ROUND(($F10-$E10)*$G10,0),2,1),"")</x:f>
      </x:c>
      <x:c r="BL10" s="73" t="str">
        <x:f>IF(AND(BL$5&gt;=$E10,BL$5&lt;=$F10),IF(BL$5&lt;=$E10+ROUND(($F10-$E10)*$G10,0),2,1),"")</x:f>
      </x:c>
      <x:c r="BM10" s="73" t="str">
        <x:f>IF(AND(BM$5&gt;=$E10,BM$5&lt;=$F10),IF(BM$5&lt;=$E10+ROUND(($F10-$E10)*$G10,0),2,1),"")</x:f>
      </x:c>
      <x:c r="BN10" s="73" t="str">
        <x:f>IF(AND(BN$5&gt;=$E10,BN$5&lt;=$F10),IF(BN$5&lt;=$E10+ROUND(($F10-$E10)*$G10,0),2,1),"")</x:f>
      </x:c>
      <x:c r="BO10" s="73" t="str">
        <x:f>IF(AND(BO$5&gt;=$E10,BO$5&lt;=$F10),IF(BO$5&lt;=$E10+ROUND(($F10-$E10)*$G10,0),2,1),"")</x:f>
      </x:c>
      <x:c r="BP10" s="73" t="str">
        <x:f>IF(AND(BP$5&gt;=$E10,BP$5&lt;=$F10),IF(BP$5&lt;=$E10+ROUND(($F10-$E10)*$G10,0),2,1),"")</x:f>
      </x:c>
      <x:c r="BQ10" s="73" t="str">
        <x:f>IF(AND(BQ$5&gt;=$E10,BQ$5&lt;=$F10),IF(BQ$5&lt;=$E10+ROUND(($F10-$E10)*$G10,0),2,1),"")</x:f>
      </x:c>
      <x:c r="BR10" s="73" t="str">
        <x:f>IF(AND(BR$5&gt;=$E10,BR$5&lt;=$F10),IF(BR$5&lt;=$E10+ROUND(($F10-$E10)*$G10,0),2,1),"")</x:f>
      </x:c>
      <x:c r="BS10" s="73" t="str">
        <x:f>IF(AND(BS$5&gt;=$E10,BS$5&lt;=$F10),IF(BS$5&lt;=$E10+ROUND(($F10-$E10)*$G10,0),2,1),"")</x:f>
      </x:c>
      <x:c r="BT10" s="73" t="str">
        <x:f>IF(AND(BT$5&gt;=$E10,BT$5&lt;=$F10),IF(BT$5&lt;=$E10+ROUND(($F10-$E10)*$G10,0),2,1),"")</x:f>
      </x:c>
      <x:c r="BU10" s="73" t="str">
        <x:f>IF(AND(BU$5&gt;=$E10,BU$5&lt;=$F10),IF(BU$5&lt;=$E10+ROUND(($F10-$E10)*$G10,0),2,1),"")</x:f>
      </x:c>
      <x:c r="BV10" s="73" t="str">
        <x:f>IF(AND(BV$5&gt;=$E10,BV$5&lt;=$F10),IF(BV$5&lt;=$E10+ROUND(($F10-$E10)*$G10,0),2,1),"")</x:f>
      </x:c>
      <x:c r="BW10" s="73" t="str">
        <x:f>IF(AND(BW$5&gt;=$E10,BW$5&lt;=$F10),IF(BW$5&lt;=$E10+ROUND(($F10-$E10)*$G10,0),2,1),"")</x:f>
      </x:c>
      <x:c r="BX10" s="73" t="str">
        <x:f>IF(AND(BX$5&gt;=$E10,BX$5&lt;=$F10),IF(BX$5&lt;=$E10+ROUND(($F10-$E10)*$G10,0),2,1),"")</x:f>
      </x:c>
    </x:row>
    <x:row r="11" ht="22" customHeight="1">
      <x:c r="A11" s="49" t="str">
        <x:f>IF('Task Plan'!A11="","",'Task Plan'!A11)</x:f>
        <x:v>3.1</x:v>
      </x:c>
      <x:c r="B11" s="75" t="str">
        <x:f>IF('Task Plan'!C11="","",'Task Plan'!C11)</x:f>
        <x:v>Create sitemap and user flows</x:v>
      </x:c>
      <x:c r="C11" s="49" t="str">
        <x:f>IF('Task Plan'!D11="","",'Task Plan'!D11)</x:f>
        <x:v>Aisha Khan</x:v>
      </x:c>
      <x:c r="D11" s="49" t="str">
        <x:f>IF('Task Plan'!F11="","",'Task Plan'!F11)</x:f>
        <x:v>Not Started</x:v>
      </x:c>
      <x:c r="E11" s="65" t="n">
        <x:f>IF('Task Plan'!G11="","",'Task Plan'!G11)</x:f>
        <x:v>46268</x:v>
      </x:c>
      <x:c r="F11" s="65" t="n">
        <x:f>IF('Task Plan'!H11="","",'Task Plan'!H11)</x:f>
        <x:v>46273</x:v>
      </x:c>
      <x:c r="G11" s="67" t="str">
        <x:f>IF('Task Plan'!J11="","",'Task Plan'!J11)</x:f>
      </x:c>
      <x:c r="H11" s="49" t="n">
        <x:f>IF('Task Plan'!I11="","",'Task Plan'!I11)</x:f>
        <x:v>6</x:v>
      </x:c>
      <x:c r="I11" s="73" t="str">
        <x:f>IF(AND(I$5&gt;=$E11,I$5&lt;=$F11),IF(I$5&lt;=$E11+ROUND(($F11-$E11)*$G11,0),2,1),"")</x:f>
      </x:c>
      <x:c r="J11" s="73" t="str">
        <x:f>IF(AND(J$5&gt;=$E11,J$5&lt;=$F11),IF(J$5&lt;=$E11+ROUND(($F11-$E11)*$G11,0),2,1),"")</x:f>
      </x:c>
      <x:c r="K11" s="73" t="str">
        <x:f>IF(AND(K$5&gt;=$E11,K$5&lt;=$F11),IF(K$5&lt;=$E11+ROUND(($F11-$E11)*$G11,0),2,1),"")</x:f>
      </x:c>
      <x:c r="L11" s="73" t="str">
        <x:f>IF(AND(L$5&gt;=$E11,L$5&lt;=$F11),IF(L$5&lt;=$E11+ROUND(($F11-$E11)*$G11,0),2,1),"")</x:f>
      </x:c>
      <x:c r="M11" s="73" t="str">
        <x:f>IF(AND(M$5&gt;=$E11,M$5&lt;=$F11),IF(M$5&lt;=$E11+ROUND(($F11-$E11)*$G11,0),2,1),"")</x:f>
      </x:c>
      <x:c r="N11" s="73" t="str">
        <x:f>IF(AND(N$5&gt;=$E11,N$5&lt;=$F11),IF(N$5&lt;=$E11+ROUND(($F11-$E11)*$G11,0),2,1),"")</x:f>
      </x:c>
      <x:c r="O11" s="73" t="str">
        <x:f>IF(AND(O$5&gt;=$E11,O$5&lt;=$F11),IF(O$5&lt;=$E11+ROUND(($F11-$E11)*$G11,0),2,1),"")</x:f>
      </x:c>
      <x:c r="P11" s="73" t="str">
        <x:f>IF(AND(P$5&gt;=$E11,P$5&lt;=$F11),IF(P$5&lt;=$E11+ROUND(($F11-$E11)*$G11,0),2,1),"")</x:f>
      </x:c>
      <x:c r="Q11" s="73" t="str">
        <x:f>IF(AND(Q$5&gt;=$E11,Q$5&lt;=$F11),IF(Q$5&lt;=$E11+ROUND(($F11-$E11)*$G11,0),2,1),"")</x:f>
      </x:c>
      <x:c r="R11" s="73" t="str">
        <x:f>IF(AND(R$5&gt;=$E11,R$5&lt;=$F11),IF(R$5&lt;=$E11+ROUND(($F11-$E11)*$G11,0),2,1),"")</x:f>
      </x:c>
      <x:c r="S11" s="73" t="n">
        <x:f>IF(AND(S$5&gt;=$E11,S$5&lt;=$F11),IF(S$5&lt;=$E11+ROUND(($F11-$E11)*$G11,0),2,1),"")</x:f>
        <x:v>2</x:v>
      </x:c>
      <x:c r="T11" s="73" t="n">
        <x:f>IF(AND(T$5&gt;=$E11,T$5&lt;=$F11),IF(T$5&lt;=$E11+ROUND(($F11-$E11)*$G11,0),2,1),"")</x:f>
        <x:v>1</x:v>
      </x:c>
      <x:c r="U11" s="73" t="n">
        <x:f>IF(AND(U$5&gt;=$E11,U$5&lt;=$F11),IF(U$5&lt;=$E11+ROUND(($F11-$E11)*$G11,0),2,1),"")</x:f>
        <x:v>1</x:v>
      </x:c>
      <x:c r="V11" s="73" t="n">
        <x:f>IF(AND(V$5&gt;=$E11,V$5&lt;=$F11),IF(V$5&lt;=$E11+ROUND(($F11-$E11)*$G11,0),2,1),"")</x:f>
        <x:v>1</x:v>
      </x:c>
      <x:c r="W11" s="73" t="n">
        <x:f>IF(AND(W$5&gt;=$E11,W$5&lt;=$F11),IF(W$5&lt;=$E11+ROUND(($F11-$E11)*$G11,0),2,1),"")</x:f>
        <x:v>1</x:v>
      </x:c>
      <x:c r="X11" s="73" t="n">
        <x:f>IF(AND(X$5&gt;=$E11,X$5&lt;=$F11),IF(X$5&lt;=$E11+ROUND(($F11-$E11)*$G11,0),2,1),"")</x:f>
        <x:v>1</x:v>
      </x:c>
      <x:c r="Y11" s="73" t="str">
        <x:f>IF(AND(Y$5&gt;=$E11,Y$5&lt;=$F11),IF(Y$5&lt;=$E11+ROUND(($F11-$E11)*$G11,0),2,1),"")</x:f>
      </x:c>
      <x:c r="Z11" s="73" t="str">
        <x:f>IF(AND(Z$5&gt;=$E11,Z$5&lt;=$F11),IF(Z$5&lt;=$E11+ROUND(($F11-$E11)*$G11,0),2,1),"")</x:f>
      </x:c>
      <x:c r="AA11" s="73" t="str">
        <x:f>IF(AND(AA$5&gt;=$E11,AA$5&lt;=$F11),IF(AA$5&lt;=$E11+ROUND(($F11-$E11)*$G11,0),2,1),"")</x:f>
      </x:c>
      <x:c r="AB11" s="73" t="str">
        <x:f>IF(AND(AB$5&gt;=$E11,AB$5&lt;=$F11),IF(AB$5&lt;=$E11+ROUND(($F11-$E11)*$G11,0),2,1),"")</x:f>
      </x:c>
      <x:c r="AC11" s="73" t="str">
        <x:f>IF(AND(AC$5&gt;=$E11,AC$5&lt;=$F11),IF(AC$5&lt;=$E11+ROUND(($F11-$E11)*$G11,0),2,1),"")</x:f>
      </x:c>
      <x:c r="AD11" s="73" t="str">
        <x:f>IF(AND(AD$5&gt;=$E11,AD$5&lt;=$F11),IF(AD$5&lt;=$E11+ROUND(($F11-$E11)*$G11,0),2,1),"")</x:f>
      </x:c>
      <x:c r="AE11" s="73" t="str">
        <x:f>IF(AND(AE$5&gt;=$E11,AE$5&lt;=$F11),IF(AE$5&lt;=$E11+ROUND(($F11-$E11)*$G11,0),2,1),"")</x:f>
      </x:c>
      <x:c r="AF11" s="73" t="str">
        <x:f>IF(AND(AF$5&gt;=$E11,AF$5&lt;=$F11),IF(AF$5&lt;=$E11+ROUND(($F11-$E11)*$G11,0),2,1),"")</x:f>
      </x:c>
      <x:c r="AG11" s="73" t="str">
        <x:f>IF(AND(AG$5&gt;=$E11,AG$5&lt;=$F11),IF(AG$5&lt;=$E11+ROUND(($F11-$E11)*$G11,0),2,1),"")</x:f>
      </x:c>
      <x:c r="AH11" s="73" t="str">
        <x:f>IF(AND(AH$5&gt;=$E11,AH$5&lt;=$F11),IF(AH$5&lt;=$E11+ROUND(($F11-$E11)*$G11,0),2,1),"")</x:f>
      </x:c>
      <x:c r="AI11" s="73" t="str">
        <x:f>IF(AND(AI$5&gt;=$E11,AI$5&lt;=$F11),IF(AI$5&lt;=$E11+ROUND(($F11-$E11)*$G11,0),2,1),"")</x:f>
      </x:c>
      <x:c r="AJ11" s="73" t="str">
        <x:f>IF(AND(AJ$5&gt;=$E11,AJ$5&lt;=$F11),IF(AJ$5&lt;=$E11+ROUND(($F11-$E11)*$G11,0),2,1),"")</x:f>
      </x:c>
      <x:c r="AK11" s="73" t="str">
        <x:f>IF(AND(AK$5&gt;=$E11,AK$5&lt;=$F11),IF(AK$5&lt;=$E11+ROUND(($F11-$E11)*$G11,0),2,1),"")</x:f>
      </x:c>
      <x:c r="AL11" s="73" t="str">
        <x:f>IF(AND(AL$5&gt;=$E11,AL$5&lt;=$F11),IF(AL$5&lt;=$E11+ROUND(($F11-$E11)*$G11,0),2,1),"")</x:f>
      </x:c>
      <x:c r="AM11" s="73" t="str">
        <x:f>IF(AND(AM$5&gt;=$E11,AM$5&lt;=$F11),IF(AM$5&lt;=$E11+ROUND(($F11-$E11)*$G11,0),2,1),"")</x:f>
      </x:c>
      <x:c r="AN11" s="73" t="str">
        <x:f>IF(AND(AN$5&gt;=$E11,AN$5&lt;=$F11),IF(AN$5&lt;=$E11+ROUND(($F11-$E11)*$G11,0),2,1),"")</x:f>
      </x:c>
      <x:c r="AO11" s="73" t="str">
        <x:f>IF(AND(AO$5&gt;=$E11,AO$5&lt;=$F11),IF(AO$5&lt;=$E11+ROUND(($F11-$E11)*$G11,0),2,1),"")</x:f>
      </x:c>
      <x:c r="AP11" s="73" t="str">
        <x:f>IF(AND(AP$5&gt;=$E11,AP$5&lt;=$F11),IF(AP$5&lt;=$E11+ROUND(($F11-$E11)*$G11,0),2,1),"")</x:f>
      </x:c>
      <x:c r="AQ11" s="73" t="str">
        <x:f>IF(AND(AQ$5&gt;=$E11,AQ$5&lt;=$F11),IF(AQ$5&lt;=$E11+ROUND(($F11-$E11)*$G11,0),2,1),"")</x:f>
      </x:c>
      <x:c r="AR11" s="73" t="str">
        <x:f>IF(AND(AR$5&gt;=$E11,AR$5&lt;=$F11),IF(AR$5&lt;=$E11+ROUND(($F11-$E11)*$G11,0),2,1),"")</x:f>
      </x:c>
      <x:c r="AS11" s="73" t="str">
        <x:f>IF(AND(AS$5&gt;=$E11,AS$5&lt;=$F11),IF(AS$5&lt;=$E11+ROUND(($F11-$E11)*$G11,0),2,1),"")</x:f>
      </x:c>
      <x:c r="AT11" s="73" t="str">
        <x:f>IF(AND(AT$5&gt;=$E11,AT$5&lt;=$F11),IF(AT$5&lt;=$E11+ROUND(($F11-$E11)*$G11,0),2,1),"")</x:f>
      </x:c>
      <x:c r="AU11" s="73" t="str">
        <x:f>IF(AND(AU$5&gt;=$E11,AU$5&lt;=$F11),IF(AU$5&lt;=$E11+ROUND(($F11-$E11)*$G11,0),2,1),"")</x:f>
      </x:c>
      <x:c r="AV11" s="73" t="str">
        <x:f>IF(AND(AV$5&gt;=$E11,AV$5&lt;=$F11),IF(AV$5&lt;=$E11+ROUND(($F11-$E11)*$G11,0),2,1),"")</x:f>
      </x:c>
      <x:c r="AW11" s="73" t="str">
        <x:f>IF(AND(AW$5&gt;=$E11,AW$5&lt;=$F11),IF(AW$5&lt;=$E11+ROUND(($F11-$E11)*$G11,0),2,1),"")</x:f>
      </x:c>
      <x:c r="AX11" s="73" t="str">
        <x:f>IF(AND(AX$5&gt;=$E11,AX$5&lt;=$F11),IF(AX$5&lt;=$E11+ROUND(($F11-$E11)*$G11,0),2,1),"")</x:f>
      </x:c>
      <x:c r="AY11" s="73" t="str">
        <x:f>IF(AND(AY$5&gt;=$E11,AY$5&lt;=$F11),IF(AY$5&lt;=$E11+ROUND(($F11-$E11)*$G11,0),2,1),"")</x:f>
      </x:c>
      <x:c r="AZ11" s="73" t="str">
        <x:f>IF(AND(AZ$5&gt;=$E11,AZ$5&lt;=$F11),IF(AZ$5&lt;=$E11+ROUND(($F11-$E11)*$G11,0),2,1),"")</x:f>
      </x:c>
      <x:c r="BA11" s="73" t="str">
        <x:f>IF(AND(BA$5&gt;=$E11,BA$5&lt;=$F11),IF(BA$5&lt;=$E11+ROUND(($F11-$E11)*$G11,0),2,1),"")</x:f>
      </x:c>
      <x:c r="BB11" s="73" t="str">
        <x:f>IF(AND(BB$5&gt;=$E11,BB$5&lt;=$F11),IF(BB$5&lt;=$E11+ROUND(($F11-$E11)*$G11,0),2,1),"")</x:f>
      </x:c>
      <x:c r="BC11" s="73" t="str">
        <x:f>IF(AND(BC$5&gt;=$E11,BC$5&lt;=$F11),IF(BC$5&lt;=$E11+ROUND(($F11-$E11)*$G11,0),2,1),"")</x:f>
      </x:c>
      <x:c r="BD11" s="73" t="str">
        <x:f>IF(AND(BD$5&gt;=$E11,BD$5&lt;=$F11),IF(BD$5&lt;=$E11+ROUND(($F11-$E11)*$G11,0),2,1),"")</x:f>
      </x:c>
      <x:c r="BE11" s="73" t="str">
        <x:f>IF(AND(BE$5&gt;=$E11,BE$5&lt;=$F11),IF(BE$5&lt;=$E11+ROUND(($F11-$E11)*$G11,0),2,1),"")</x:f>
      </x:c>
      <x:c r="BF11" s="73" t="str">
        <x:f>IF(AND(BF$5&gt;=$E11,BF$5&lt;=$F11),IF(BF$5&lt;=$E11+ROUND(($F11-$E11)*$G11,0),2,1),"")</x:f>
      </x:c>
      <x:c r="BG11" s="73" t="str">
        <x:f>IF(AND(BG$5&gt;=$E11,BG$5&lt;=$F11),IF(BG$5&lt;=$E11+ROUND(($F11-$E11)*$G11,0),2,1),"")</x:f>
      </x:c>
      <x:c r="BH11" s="73" t="str">
        <x:f>IF(AND(BH$5&gt;=$E11,BH$5&lt;=$F11),IF(BH$5&lt;=$E11+ROUND(($F11-$E11)*$G11,0),2,1),"")</x:f>
      </x:c>
      <x:c r="BI11" s="73" t="str">
        <x:f>IF(AND(BI$5&gt;=$E11,BI$5&lt;=$F11),IF(BI$5&lt;=$E11+ROUND(($F11-$E11)*$G11,0),2,1),"")</x:f>
      </x:c>
      <x:c r="BJ11" s="73" t="str">
        <x:f>IF(AND(BJ$5&gt;=$E11,BJ$5&lt;=$F11),IF(BJ$5&lt;=$E11+ROUND(($F11-$E11)*$G11,0),2,1),"")</x:f>
      </x:c>
      <x:c r="BK11" s="73" t="str">
        <x:f>IF(AND(BK$5&gt;=$E11,BK$5&lt;=$F11),IF(BK$5&lt;=$E11+ROUND(($F11-$E11)*$G11,0),2,1),"")</x:f>
      </x:c>
      <x:c r="BL11" s="73" t="str">
        <x:f>IF(AND(BL$5&gt;=$E11,BL$5&lt;=$F11),IF(BL$5&lt;=$E11+ROUND(($F11-$E11)*$G11,0),2,1),"")</x:f>
      </x:c>
      <x:c r="BM11" s="73" t="str">
        <x:f>IF(AND(BM$5&gt;=$E11,BM$5&lt;=$F11),IF(BM$5&lt;=$E11+ROUND(($F11-$E11)*$G11,0),2,1),"")</x:f>
      </x:c>
      <x:c r="BN11" s="73" t="str">
        <x:f>IF(AND(BN$5&gt;=$E11,BN$5&lt;=$F11),IF(BN$5&lt;=$E11+ROUND(($F11-$E11)*$G11,0),2,1),"")</x:f>
      </x:c>
      <x:c r="BO11" s="73" t="str">
        <x:f>IF(AND(BO$5&gt;=$E11,BO$5&lt;=$F11),IF(BO$5&lt;=$E11+ROUND(($F11-$E11)*$G11,0),2,1),"")</x:f>
      </x:c>
      <x:c r="BP11" s="73" t="str">
        <x:f>IF(AND(BP$5&gt;=$E11,BP$5&lt;=$F11),IF(BP$5&lt;=$E11+ROUND(($F11-$E11)*$G11,0),2,1),"")</x:f>
      </x:c>
      <x:c r="BQ11" s="73" t="str">
        <x:f>IF(AND(BQ$5&gt;=$E11,BQ$5&lt;=$F11),IF(BQ$5&lt;=$E11+ROUND(($F11-$E11)*$G11,0),2,1),"")</x:f>
      </x:c>
      <x:c r="BR11" s="73" t="str">
        <x:f>IF(AND(BR$5&gt;=$E11,BR$5&lt;=$F11),IF(BR$5&lt;=$E11+ROUND(($F11-$E11)*$G11,0),2,1),"")</x:f>
      </x:c>
      <x:c r="BS11" s="73" t="str">
        <x:f>IF(AND(BS$5&gt;=$E11,BS$5&lt;=$F11),IF(BS$5&lt;=$E11+ROUND(($F11-$E11)*$G11,0),2,1),"")</x:f>
      </x:c>
      <x:c r="BT11" s="73" t="str">
        <x:f>IF(AND(BT$5&gt;=$E11,BT$5&lt;=$F11),IF(BT$5&lt;=$E11+ROUND(($F11-$E11)*$G11,0),2,1),"")</x:f>
      </x:c>
      <x:c r="BU11" s="73" t="str">
        <x:f>IF(AND(BU$5&gt;=$E11,BU$5&lt;=$F11),IF(BU$5&lt;=$E11+ROUND(($F11-$E11)*$G11,0),2,1),"")</x:f>
      </x:c>
      <x:c r="BV11" s="73" t="str">
        <x:f>IF(AND(BV$5&gt;=$E11,BV$5&lt;=$F11),IF(BV$5&lt;=$E11+ROUND(($F11-$E11)*$G11,0),2,1),"")</x:f>
      </x:c>
      <x:c r="BW11" s="73" t="str">
        <x:f>IF(AND(BW$5&gt;=$E11,BW$5&lt;=$F11),IF(BW$5&lt;=$E11+ROUND(($F11-$E11)*$G11,0),2,1),"")</x:f>
      </x:c>
      <x:c r="BX11" s="73" t="str">
        <x:f>IF(AND(BX$5&gt;=$E11,BX$5&lt;=$F11),IF(BX$5&lt;=$E11+ROUND(($F11-$E11)*$G11,0),2,1),"")</x:f>
      </x:c>
    </x:row>
    <x:row r="12" ht="22" customHeight="1">
      <x:c r="A12" s="49" t="str">
        <x:f>IF('Task Plan'!A12="","",'Task Plan'!A12)</x:f>
        <x:v>3.2</x:v>
      </x:c>
      <x:c r="B12" s="75" t="str">
        <x:f>IF('Task Plan'!C12="","",'Task Plan'!C12)</x:f>
        <x:v>Build low-fidelity wireframes</x:v>
      </x:c>
      <x:c r="C12" s="49" t="str">
        <x:f>IF('Task Plan'!D12="","",'Task Plan'!D12)</x:f>
        <x:v>Aisha Khan</x:v>
      </x:c>
      <x:c r="D12" s="49" t="str">
        <x:f>IF('Task Plan'!F12="","",'Task Plan'!F12)</x:f>
        <x:v>Not Started</x:v>
      </x:c>
      <x:c r="E12" s="65" t="n">
        <x:f>IF('Task Plan'!G12="","",'Task Plan'!G12)</x:f>
        <x:v>46272</x:v>
      </x:c>
      <x:c r="F12" s="65" t="n">
        <x:f>IF('Task Plan'!H12="","",'Task Plan'!H12)</x:f>
        <x:v>46276</x:v>
      </x:c>
      <x:c r="G12" s="67" t="str">
        <x:f>IF('Task Plan'!J12="","",'Task Plan'!J12)</x:f>
      </x:c>
      <x:c r="H12" s="49" t="n">
        <x:f>IF('Task Plan'!I12="","",'Task Plan'!I12)</x:f>
        <x:v>5</x:v>
      </x:c>
      <x:c r="I12" s="73" t="str">
        <x:f>IF(AND(I$5&gt;=$E12,I$5&lt;=$F12),IF(I$5&lt;=$E12+ROUND(($F12-$E12)*$G12,0),2,1),"")</x:f>
      </x:c>
      <x:c r="J12" s="73" t="str">
        <x:f>IF(AND(J$5&gt;=$E12,J$5&lt;=$F12),IF(J$5&lt;=$E12+ROUND(($F12-$E12)*$G12,0),2,1),"")</x:f>
      </x:c>
      <x:c r="K12" s="73" t="str">
        <x:f>IF(AND(K$5&gt;=$E12,K$5&lt;=$F12),IF(K$5&lt;=$E12+ROUND(($F12-$E12)*$G12,0),2,1),"")</x:f>
      </x:c>
      <x:c r="L12" s="73" t="str">
        <x:f>IF(AND(L$5&gt;=$E12,L$5&lt;=$F12),IF(L$5&lt;=$E12+ROUND(($F12-$E12)*$G12,0),2,1),"")</x:f>
      </x:c>
      <x:c r="M12" s="73" t="str">
        <x:f>IF(AND(M$5&gt;=$E12,M$5&lt;=$F12),IF(M$5&lt;=$E12+ROUND(($F12-$E12)*$G12,0),2,1),"")</x:f>
      </x:c>
      <x:c r="N12" s="73" t="str">
        <x:f>IF(AND(N$5&gt;=$E12,N$5&lt;=$F12),IF(N$5&lt;=$E12+ROUND(($F12-$E12)*$G12,0),2,1),"")</x:f>
      </x:c>
      <x:c r="O12" s="73" t="str">
        <x:f>IF(AND(O$5&gt;=$E12,O$5&lt;=$F12),IF(O$5&lt;=$E12+ROUND(($F12-$E12)*$G12,0),2,1),"")</x:f>
      </x:c>
      <x:c r="P12" s="73" t="str">
        <x:f>IF(AND(P$5&gt;=$E12,P$5&lt;=$F12),IF(P$5&lt;=$E12+ROUND(($F12-$E12)*$G12,0),2,1),"")</x:f>
      </x:c>
      <x:c r="Q12" s="73" t="str">
        <x:f>IF(AND(Q$5&gt;=$E12,Q$5&lt;=$F12),IF(Q$5&lt;=$E12+ROUND(($F12-$E12)*$G12,0),2,1),"")</x:f>
      </x:c>
      <x:c r="R12" s="73" t="str">
        <x:f>IF(AND(R$5&gt;=$E12,R$5&lt;=$F12),IF(R$5&lt;=$E12+ROUND(($F12-$E12)*$G12,0),2,1),"")</x:f>
      </x:c>
      <x:c r="S12" s="73" t="str">
        <x:f>IF(AND(S$5&gt;=$E12,S$5&lt;=$F12),IF(S$5&lt;=$E12+ROUND(($F12-$E12)*$G12,0),2,1),"")</x:f>
      </x:c>
      <x:c r="T12" s="73" t="str">
        <x:f>IF(AND(T$5&gt;=$E12,T$5&lt;=$F12),IF(T$5&lt;=$E12+ROUND(($F12-$E12)*$G12,0),2,1),"")</x:f>
      </x:c>
      <x:c r="U12" s="73" t="str">
        <x:f>IF(AND(U$5&gt;=$E12,U$5&lt;=$F12),IF(U$5&lt;=$E12+ROUND(($F12-$E12)*$G12,0),2,1),"")</x:f>
      </x:c>
      <x:c r="V12" s="73" t="str">
        <x:f>IF(AND(V$5&gt;=$E12,V$5&lt;=$F12),IF(V$5&lt;=$E12+ROUND(($F12-$E12)*$G12,0),2,1),"")</x:f>
      </x:c>
      <x:c r="W12" s="73" t="n">
        <x:f>IF(AND(W$5&gt;=$E12,W$5&lt;=$F12),IF(W$5&lt;=$E12+ROUND(($F12-$E12)*$G12,0),2,1),"")</x:f>
        <x:v>2</x:v>
      </x:c>
      <x:c r="X12" s="73" t="n">
        <x:f>IF(AND(X$5&gt;=$E12,X$5&lt;=$F12),IF(X$5&lt;=$E12+ROUND(($F12-$E12)*$G12,0),2,1),"")</x:f>
        <x:v>1</x:v>
      </x:c>
      <x:c r="Y12" s="73" t="n">
        <x:f>IF(AND(Y$5&gt;=$E12,Y$5&lt;=$F12),IF(Y$5&lt;=$E12+ROUND(($F12-$E12)*$G12,0),2,1),"")</x:f>
        <x:v>1</x:v>
      </x:c>
      <x:c r="Z12" s="73" t="n">
        <x:f>IF(AND(Z$5&gt;=$E12,Z$5&lt;=$F12),IF(Z$5&lt;=$E12+ROUND(($F12-$E12)*$G12,0),2,1),"")</x:f>
        <x:v>1</x:v>
      </x:c>
      <x:c r="AA12" s="73" t="n">
        <x:f>IF(AND(AA$5&gt;=$E12,AA$5&lt;=$F12),IF(AA$5&lt;=$E12+ROUND(($F12-$E12)*$G12,0),2,1),"")</x:f>
        <x:v>1</x:v>
      </x:c>
      <x:c r="AB12" s="73" t="str">
        <x:f>IF(AND(AB$5&gt;=$E12,AB$5&lt;=$F12),IF(AB$5&lt;=$E12+ROUND(($F12-$E12)*$G12,0),2,1),"")</x:f>
      </x:c>
      <x:c r="AC12" s="73" t="str">
        <x:f>IF(AND(AC$5&gt;=$E12,AC$5&lt;=$F12),IF(AC$5&lt;=$E12+ROUND(($F12-$E12)*$G12,0),2,1),"")</x:f>
      </x:c>
      <x:c r="AD12" s="73" t="str">
        <x:f>IF(AND(AD$5&gt;=$E12,AD$5&lt;=$F12),IF(AD$5&lt;=$E12+ROUND(($F12-$E12)*$G12,0),2,1),"")</x:f>
      </x:c>
      <x:c r="AE12" s="73" t="str">
        <x:f>IF(AND(AE$5&gt;=$E12,AE$5&lt;=$F12),IF(AE$5&lt;=$E12+ROUND(($F12-$E12)*$G12,0),2,1),"")</x:f>
      </x:c>
      <x:c r="AF12" s="73" t="str">
        <x:f>IF(AND(AF$5&gt;=$E12,AF$5&lt;=$F12),IF(AF$5&lt;=$E12+ROUND(($F12-$E12)*$G12,0),2,1),"")</x:f>
      </x:c>
      <x:c r="AG12" s="73" t="str">
        <x:f>IF(AND(AG$5&gt;=$E12,AG$5&lt;=$F12),IF(AG$5&lt;=$E12+ROUND(($F12-$E12)*$G12,0),2,1),"")</x:f>
      </x:c>
      <x:c r="AH12" s="73" t="str">
        <x:f>IF(AND(AH$5&gt;=$E12,AH$5&lt;=$F12),IF(AH$5&lt;=$E12+ROUND(($F12-$E12)*$G12,0),2,1),"")</x:f>
      </x:c>
      <x:c r="AI12" s="73" t="str">
        <x:f>IF(AND(AI$5&gt;=$E12,AI$5&lt;=$F12),IF(AI$5&lt;=$E12+ROUND(($F12-$E12)*$G12,0),2,1),"")</x:f>
      </x:c>
      <x:c r="AJ12" s="73" t="str">
        <x:f>IF(AND(AJ$5&gt;=$E12,AJ$5&lt;=$F12),IF(AJ$5&lt;=$E12+ROUND(($F12-$E12)*$G12,0),2,1),"")</x:f>
      </x:c>
      <x:c r="AK12" s="73" t="str">
        <x:f>IF(AND(AK$5&gt;=$E12,AK$5&lt;=$F12),IF(AK$5&lt;=$E12+ROUND(($F12-$E12)*$G12,0),2,1),"")</x:f>
      </x:c>
      <x:c r="AL12" s="73" t="str">
        <x:f>IF(AND(AL$5&gt;=$E12,AL$5&lt;=$F12),IF(AL$5&lt;=$E12+ROUND(($F12-$E12)*$G12,0),2,1),"")</x:f>
      </x:c>
      <x:c r="AM12" s="73" t="str">
        <x:f>IF(AND(AM$5&gt;=$E12,AM$5&lt;=$F12),IF(AM$5&lt;=$E12+ROUND(($F12-$E12)*$G12,0),2,1),"")</x:f>
      </x:c>
      <x:c r="AN12" s="73" t="str">
        <x:f>IF(AND(AN$5&gt;=$E12,AN$5&lt;=$F12),IF(AN$5&lt;=$E12+ROUND(($F12-$E12)*$G12,0),2,1),"")</x:f>
      </x:c>
      <x:c r="AO12" s="73" t="str">
        <x:f>IF(AND(AO$5&gt;=$E12,AO$5&lt;=$F12),IF(AO$5&lt;=$E12+ROUND(($F12-$E12)*$G12,0),2,1),"")</x:f>
      </x:c>
      <x:c r="AP12" s="73" t="str">
        <x:f>IF(AND(AP$5&gt;=$E12,AP$5&lt;=$F12),IF(AP$5&lt;=$E12+ROUND(($F12-$E12)*$G12,0),2,1),"")</x:f>
      </x:c>
      <x:c r="AQ12" s="73" t="str">
        <x:f>IF(AND(AQ$5&gt;=$E12,AQ$5&lt;=$F12),IF(AQ$5&lt;=$E12+ROUND(($F12-$E12)*$G12,0),2,1),"")</x:f>
      </x:c>
      <x:c r="AR12" s="73" t="str">
        <x:f>IF(AND(AR$5&gt;=$E12,AR$5&lt;=$F12),IF(AR$5&lt;=$E12+ROUND(($F12-$E12)*$G12,0),2,1),"")</x:f>
      </x:c>
      <x:c r="AS12" s="73" t="str">
        <x:f>IF(AND(AS$5&gt;=$E12,AS$5&lt;=$F12),IF(AS$5&lt;=$E12+ROUND(($F12-$E12)*$G12,0),2,1),"")</x:f>
      </x:c>
      <x:c r="AT12" s="73" t="str">
        <x:f>IF(AND(AT$5&gt;=$E12,AT$5&lt;=$F12),IF(AT$5&lt;=$E12+ROUND(($F12-$E12)*$G12,0),2,1),"")</x:f>
      </x:c>
      <x:c r="AU12" s="73" t="str">
        <x:f>IF(AND(AU$5&gt;=$E12,AU$5&lt;=$F12),IF(AU$5&lt;=$E12+ROUND(($F12-$E12)*$G12,0),2,1),"")</x:f>
      </x:c>
      <x:c r="AV12" s="73" t="str">
        <x:f>IF(AND(AV$5&gt;=$E12,AV$5&lt;=$F12),IF(AV$5&lt;=$E12+ROUND(($F12-$E12)*$G12,0),2,1),"")</x:f>
      </x:c>
      <x:c r="AW12" s="73" t="str">
        <x:f>IF(AND(AW$5&gt;=$E12,AW$5&lt;=$F12),IF(AW$5&lt;=$E12+ROUND(($F12-$E12)*$G12,0),2,1),"")</x:f>
      </x:c>
      <x:c r="AX12" s="73" t="str">
        <x:f>IF(AND(AX$5&gt;=$E12,AX$5&lt;=$F12),IF(AX$5&lt;=$E12+ROUND(($F12-$E12)*$G12,0),2,1),"")</x:f>
      </x:c>
      <x:c r="AY12" s="73" t="str">
        <x:f>IF(AND(AY$5&gt;=$E12,AY$5&lt;=$F12),IF(AY$5&lt;=$E12+ROUND(($F12-$E12)*$G12,0),2,1),"")</x:f>
      </x:c>
      <x:c r="AZ12" s="73" t="str">
        <x:f>IF(AND(AZ$5&gt;=$E12,AZ$5&lt;=$F12),IF(AZ$5&lt;=$E12+ROUND(($F12-$E12)*$G12,0),2,1),"")</x:f>
      </x:c>
      <x:c r="BA12" s="73" t="str">
        <x:f>IF(AND(BA$5&gt;=$E12,BA$5&lt;=$F12),IF(BA$5&lt;=$E12+ROUND(($F12-$E12)*$G12,0),2,1),"")</x:f>
      </x:c>
      <x:c r="BB12" s="73" t="str">
        <x:f>IF(AND(BB$5&gt;=$E12,BB$5&lt;=$F12),IF(BB$5&lt;=$E12+ROUND(($F12-$E12)*$G12,0),2,1),"")</x:f>
      </x:c>
      <x:c r="BC12" s="73" t="str">
        <x:f>IF(AND(BC$5&gt;=$E12,BC$5&lt;=$F12),IF(BC$5&lt;=$E12+ROUND(($F12-$E12)*$G12,0),2,1),"")</x:f>
      </x:c>
      <x:c r="BD12" s="73" t="str">
        <x:f>IF(AND(BD$5&gt;=$E12,BD$5&lt;=$F12),IF(BD$5&lt;=$E12+ROUND(($F12-$E12)*$G12,0),2,1),"")</x:f>
      </x:c>
      <x:c r="BE12" s="73" t="str">
        <x:f>IF(AND(BE$5&gt;=$E12,BE$5&lt;=$F12),IF(BE$5&lt;=$E12+ROUND(($F12-$E12)*$G12,0),2,1),"")</x:f>
      </x:c>
      <x:c r="BF12" s="73" t="str">
        <x:f>IF(AND(BF$5&gt;=$E12,BF$5&lt;=$F12),IF(BF$5&lt;=$E12+ROUND(($F12-$E12)*$G12,0),2,1),"")</x:f>
      </x:c>
      <x:c r="BG12" s="73" t="str">
        <x:f>IF(AND(BG$5&gt;=$E12,BG$5&lt;=$F12),IF(BG$5&lt;=$E12+ROUND(($F12-$E12)*$G12,0),2,1),"")</x:f>
      </x:c>
      <x:c r="BH12" s="73" t="str">
        <x:f>IF(AND(BH$5&gt;=$E12,BH$5&lt;=$F12),IF(BH$5&lt;=$E12+ROUND(($F12-$E12)*$G12,0),2,1),"")</x:f>
      </x:c>
      <x:c r="BI12" s="73" t="str">
        <x:f>IF(AND(BI$5&gt;=$E12,BI$5&lt;=$F12),IF(BI$5&lt;=$E12+ROUND(($F12-$E12)*$G12,0),2,1),"")</x:f>
      </x:c>
      <x:c r="BJ12" s="73" t="str">
        <x:f>IF(AND(BJ$5&gt;=$E12,BJ$5&lt;=$F12),IF(BJ$5&lt;=$E12+ROUND(($F12-$E12)*$G12,0),2,1),"")</x:f>
      </x:c>
      <x:c r="BK12" s="73" t="str">
        <x:f>IF(AND(BK$5&gt;=$E12,BK$5&lt;=$F12),IF(BK$5&lt;=$E12+ROUND(($F12-$E12)*$G12,0),2,1),"")</x:f>
      </x:c>
      <x:c r="BL12" s="73" t="str">
        <x:f>IF(AND(BL$5&gt;=$E12,BL$5&lt;=$F12),IF(BL$5&lt;=$E12+ROUND(($F12-$E12)*$G12,0),2,1),"")</x:f>
      </x:c>
      <x:c r="BM12" s="73" t="str">
        <x:f>IF(AND(BM$5&gt;=$E12,BM$5&lt;=$F12),IF(BM$5&lt;=$E12+ROUND(($F12-$E12)*$G12,0),2,1),"")</x:f>
      </x:c>
      <x:c r="BN12" s="73" t="str">
        <x:f>IF(AND(BN$5&gt;=$E12,BN$5&lt;=$F12),IF(BN$5&lt;=$E12+ROUND(($F12-$E12)*$G12,0),2,1),"")</x:f>
      </x:c>
      <x:c r="BO12" s="73" t="str">
        <x:f>IF(AND(BO$5&gt;=$E12,BO$5&lt;=$F12),IF(BO$5&lt;=$E12+ROUND(($F12-$E12)*$G12,0),2,1),"")</x:f>
      </x:c>
      <x:c r="BP12" s="73" t="str">
        <x:f>IF(AND(BP$5&gt;=$E12,BP$5&lt;=$F12),IF(BP$5&lt;=$E12+ROUND(($F12-$E12)*$G12,0),2,1),"")</x:f>
      </x:c>
      <x:c r="BQ12" s="73" t="str">
        <x:f>IF(AND(BQ$5&gt;=$E12,BQ$5&lt;=$F12),IF(BQ$5&lt;=$E12+ROUND(($F12-$E12)*$G12,0),2,1),"")</x:f>
      </x:c>
      <x:c r="BR12" s="73" t="str">
        <x:f>IF(AND(BR$5&gt;=$E12,BR$5&lt;=$F12),IF(BR$5&lt;=$E12+ROUND(($F12-$E12)*$G12,0),2,1),"")</x:f>
      </x:c>
      <x:c r="BS12" s="73" t="str">
        <x:f>IF(AND(BS$5&gt;=$E12,BS$5&lt;=$F12),IF(BS$5&lt;=$E12+ROUND(($F12-$E12)*$G12,0),2,1),"")</x:f>
      </x:c>
      <x:c r="BT12" s="73" t="str">
        <x:f>IF(AND(BT$5&gt;=$E12,BT$5&lt;=$F12),IF(BT$5&lt;=$E12+ROUND(($F12-$E12)*$G12,0),2,1),"")</x:f>
      </x:c>
      <x:c r="BU12" s="73" t="str">
        <x:f>IF(AND(BU$5&gt;=$E12,BU$5&lt;=$F12),IF(BU$5&lt;=$E12+ROUND(($F12-$E12)*$G12,0),2,1),"")</x:f>
      </x:c>
      <x:c r="BV12" s="73" t="str">
        <x:f>IF(AND(BV$5&gt;=$E12,BV$5&lt;=$F12),IF(BV$5&lt;=$E12+ROUND(($F12-$E12)*$G12,0),2,1),"")</x:f>
      </x:c>
      <x:c r="BW12" s="73" t="str">
        <x:f>IF(AND(BW$5&gt;=$E12,BW$5&lt;=$F12),IF(BW$5&lt;=$E12+ROUND(($F12-$E12)*$G12,0),2,1),"")</x:f>
      </x:c>
      <x:c r="BX12" s="73" t="str">
        <x:f>IF(AND(BX$5&gt;=$E12,BX$5&lt;=$F12),IF(BX$5&lt;=$E12+ROUND(($F12-$E12)*$G12,0),2,1),"")</x:f>
      </x:c>
    </x:row>
    <x:row r="13" ht="22" customHeight="1">
      <x:c r="A13" s="49" t="str">
        <x:f>IF('Task Plan'!A13="","",'Task Plan'!A13)</x:f>
        <x:v>3.3</x:v>
      </x:c>
      <x:c r="B13" s="75" t="str">
        <x:f>IF('Task Plan'!C13="","",'Task Plan'!C13)</x:f>
        <x:v>Create high-fidelity designs</x:v>
      </x:c>
      <x:c r="C13" s="49" t="str">
        <x:f>IF('Task Plan'!D13="","",'Task Plan'!D13)</x:f>
        <x:v>Aisha Khan</x:v>
      </x:c>
      <x:c r="D13" s="49" t="str">
        <x:f>IF('Task Plan'!F13="","",'Task Plan'!F13)</x:f>
        <x:v>Not Started</x:v>
      </x:c>
      <x:c r="E13" s="65" t="n">
        <x:f>IF('Task Plan'!G13="","",'Task Plan'!G13)</x:f>
        <x:v>46275</x:v>
      </x:c>
      <x:c r="F13" s="65" t="n">
        <x:f>IF('Task Plan'!H13="","",'Task Plan'!H13)</x:f>
        <x:v>46282</x:v>
      </x:c>
      <x:c r="G13" s="67" t="str">
        <x:f>IF('Task Plan'!J13="","",'Task Plan'!J13)</x:f>
      </x:c>
      <x:c r="H13" s="49" t="n">
        <x:f>IF('Task Plan'!I13="","",'Task Plan'!I13)</x:f>
        <x:v>8</x:v>
      </x:c>
      <x:c r="I13" s="73" t="str">
        <x:f>IF(AND(I$5&gt;=$E13,I$5&lt;=$F13),IF(I$5&lt;=$E13+ROUND(($F13-$E13)*$G13,0),2,1),"")</x:f>
      </x:c>
      <x:c r="J13" s="73" t="str">
        <x:f>IF(AND(J$5&gt;=$E13,J$5&lt;=$F13),IF(J$5&lt;=$E13+ROUND(($F13-$E13)*$G13,0),2,1),"")</x:f>
      </x:c>
      <x:c r="K13" s="73" t="str">
        <x:f>IF(AND(K$5&gt;=$E13,K$5&lt;=$F13),IF(K$5&lt;=$E13+ROUND(($F13-$E13)*$G13,0),2,1),"")</x:f>
      </x:c>
      <x:c r="L13" s="73" t="str">
        <x:f>IF(AND(L$5&gt;=$E13,L$5&lt;=$F13),IF(L$5&lt;=$E13+ROUND(($F13-$E13)*$G13,0),2,1),"")</x:f>
      </x:c>
      <x:c r="M13" s="73" t="str">
        <x:f>IF(AND(M$5&gt;=$E13,M$5&lt;=$F13),IF(M$5&lt;=$E13+ROUND(($F13-$E13)*$G13,0),2,1),"")</x:f>
      </x:c>
      <x:c r="N13" s="73" t="str">
        <x:f>IF(AND(N$5&gt;=$E13,N$5&lt;=$F13),IF(N$5&lt;=$E13+ROUND(($F13-$E13)*$G13,0),2,1),"")</x:f>
      </x:c>
      <x:c r="O13" s="73" t="str">
        <x:f>IF(AND(O$5&gt;=$E13,O$5&lt;=$F13),IF(O$5&lt;=$E13+ROUND(($F13-$E13)*$G13,0),2,1),"")</x:f>
      </x:c>
      <x:c r="P13" s="73" t="str">
        <x:f>IF(AND(P$5&gt;=$E13,P$5&lt;=$F13),IF(P$5&lt;=$E13+ROUND(($F13-$E13)*$G13,0),2,1),"")</x:f>
      </x:c>
      <x:c r="Q13" s="73" t="str">
        <x:f>IF(AND(Q$5&gt;=$E13,Q$5&lt;=$F13),IF(Q$5&lt;=$E13+ROUND(($F13-$E13)*$G13,0),2,1),"")</x:f>
      </x:c>
      <x:c r="R13" s="73" t="str">
        <x:f>IF(AND(R$5&gt;=$E13,R$5&lt;=$F13),IF(R$5&lt;=$E13+ROUND(($F13-$E13)*$G13,0),2,1),"")</x:f>
      </x:c>
      <x:c r="S13" s="73" t="str">
        <x:f>IF(AND(S$5&gt;=$E13,S$5&lt;=$F13),IF(S$5&lt;=$E13+ROUND(($F13-$E13)*$G13,0),2,1),"")</x:f>
      </x:c>
      <x:c r="T13" s="73" t="str">
        <x:f>IF(AND(T$5&gt;=$E13,T$5&lt;=$F13),IF(T$5&lt;=$E13+ROUND(($F13-$E13)*$G13,0),2,1),"")</x:f>
      </x:c>
      <x:c r="U13" s="73" t="str">
        <x:f>IF(AND(U$5&gt;=$E13,U$5&lt;=$F13),IF(U$5&lt;=$E13+ROUND(($F13-$E13)*$G13,0),2,1),"")</x:f>
      </x:c>
      <x:c r="V13" s="73" t="str">
        <x:f>IF(AND(V$5&gt;=$E13,V$5&lt;=$F13),IF(V$5&lt;=$E13+ROUND(($F13-$E13)*$G13,0),2,1),"")</x:f>
      </x:c>
      <x:c r="W13" s="73" t="str">
        <x:f>IF(AND(W$5&gt;=$E13,W$5&lt;=$F13),IF(W$5&lt;=$E13+ROUND(($F13-$E13)*$G13,0),2,1),"")</x:f>
      </x:c>
      <x:c r="X13" s="73" t="str">
        <x:f>IF(AND(X$5&gt;=$E13,X$5&lt;=$F13),IF(X$5&lt;=$E13+ROUND(($F13-$E13)*$G13,0),2,1),"")</x:f>
      </x:c>
      <x:c r="Y13" s="73" t="str">
        <x:f>IF(AND(Y$5&gt;=$E13,Y$5&lt;=$F13),IF(Y$5&lt;=$E13+ROUND(($F13-$E13)*$G13,0),2,1),"")</x:f>
      </x:c>
      <x:c r="Z13" s="73" t="n">
        <x:f>IF(AND(Z$5&gt;=$E13,Z$5&lt;=$F13),IF(Z$5&lt;=$E13+ROUND(($F13-$E13)*$G13,0),2,1),"")</x:f>
        <x:v>2</x:v>
      </x:c>
      <x:c r="AA13" s="73" t="n">
        <x:f>IF(AND(AA$5&gt;=$E13,AA$5&lt;=$F13),IF(AA$5&lt;=$E13+ROUND(($F13-$E13)*$G13,0),2,1),"")</x:f>
        <x:v>1</x:v>
      </x:c>
      <x:c r="AB13" s="73" t="n">
        <x:f>IF(AND(AB$5&gt;=$E13,AB$5&lt;=$F13),IF(AB$5&lt;=$E13+ROUND(($F13-$E13)*$G13,0),2,1),"")</x:f>
        <x:v>1</x:v>
      </x:c>
      <x:c r="AC13" s="73" t="n">
        <x:f>IF(AND(AC$5&gt;=$E13,AC$5&lt;=$F13),IF(AC$5&lt;=$E13+ROUND(($F13-$E13)*$G13,0),2,1),"")</x:f>
        <x:v>1</x:v>
      </x:c>
      <x:c r="AD13" s="73" t="n">
        <x:f>IF(AND(AD$5&gt;=$E13,AD$5&lt;=$F13),IF(AD$5&lt;=$E13+ROUND(($F13-$E13)*$G13,0),2,1),"")</x:f>
        <x:v>1</x:v>
      </x:c>
      <x:c r="AE13" s="73" t="n">
        <x:f>IF(AND(AE$5&gt;=$E13,AE$5&lt;=$F13),IF(AE$5&lt;=$E13+ROUND(($F13-$E13)*$G13,0),2,1),"")</x:f>
        <x:v>1</x:v>
      </x:c>
      <x:c r="AF13" s="73" t="n">
        <x:f>IF(AND(AF$5&gt;=$E13,AF$5&lt;=$F13),IF(AF$5&lt;=$E13+ROUND(($F13-$E13)*$G13,0),2,1),"")</x:f>
        <x:v>1</x:v>
      </x:c>
      <x:c r="AG13" s="73" t="n">
        <x:f>IF(AND(AG$5&gt;=$E13,AG$5&lt;=$F13),IF(AG$5&lt;=$E13+ROUND(($F13-$E13)*$G13,0),2,1),"")</x:f>
        <x:v>1</x:v>
      </x:c>
      <x:c r="AH13" s="73" t="str">
        <x:f>IF(AND(AH$5&gt;=$E13,AH$5&lt;=$F13),IF(AH$5&lt;=$E13+ROUND(($F13-$E13)*$G13,0),2,1),"")</x:f>
      </x:c>
      <x:c r="AI13" s="73" t="str">
        <x:f>IF(AND(AI$5&gt;=$E13,AI$5&lt;=$F13),IF(AI$5&lt;=$E13+ROUND(($F13-$E13)*$G13,0),2,1),"")</x:f>
      </x:c>
      <x:c r="AJ13" s="73" t="str">
        <x:f>IF(AND(AJ$5&gt;=$E13,AJ$5&lt;=$F13),IF(AJ$5&lt;=$E13+ROUND(($F13-$E13)*$G13,0),2,1),"")</x:f>
      </x:c>
      <x:c r="AK13" s="73" t="str">
        <x:f>IF(AND(AK$5&gt;=$E13,AK$5&lt;=$F13),IF(AK$5&lt;=$E13+ROUND(($F13-$E13)*$G13,0),2,1),"")</x:f>
      </x:c>
      <x:c r="AL13" s="73" t="str">
        <x:f>IF(AND(AL$5&gt;=$E13,AL$5&lt;=$F13),IF(AL$5&lt;=$E13+ROUND(($F13-$E13)*$G13,0),2,1),"")</x:f>
      </x:c>
      <x:c r="AM13" s="73" t="str">
        <x:f>IF(AND(AM$5&gt;=$E13,AM$5&lt;=$F13),IF(AM$5&lt;=$E13+ROUND(($F13-$E13)*$G13,0),2,1),"")</x:f>
      </x:c>
      <x:c r="AN13" s="73" t="str">
        <x:f>IF(AND(AN$5&gt;=$E13,AN$5&lt;=$F13),IF(AN$5&lt;=$E13+ROUND(($F13-$E13)*$G13,0),2,1),"")</x:f>
      </x:c>
      <x:c r="AO13" s="73" t="str">
        <x:f>IF(AND(AO$5&gt;=$E13,AO$5&lt;=$F13),IF(AO$5&lt;=$E13+ROUND(($F13-$E13)*$G13,0),2,1),"")</x:f>
      </x:c>
      <x:c r="AP13" s="73" t="str">
        <x:f>IF(AND(AP$5&gt;=$E13,AP$5&lt;=$F13),IF(AP$5&lt;=$E13+ROUND(($F13-$E13)*$G13,0),2,1),"")</x:f>
      </x:c>
      <x:c r="AQ13" s="73" t="str">
        <x:f>IF(AND(AQ$5&gt;=$E13,AQ$5&lt;=$F13),IF(AQ$5&lt;=$E13+ROUND(($F13-$E13)*$G13,0),2,1),"")</x:f>
      </x:c>
      <x:c r="AR13" s="73" t="str">
        <x:f>IF(AND(AR$5&gt;=$E13,AR$5&lt;=$F13),IF(AR$5&lt;=$E13+ROUND(($F13-$E13)*$G13,0),2,1),"")</x:f>
      </x:c>
      <x:c r="AS13" s="73" t="str">
        <x:f>IF(AND(AS$5&gt;=$E13,AS$5&lt;=$F13),IF(AS$5&lt;=$E13+ROUND(($F13-$E13)*$G13,0),2,1),"")</x:f>
      </x:c>
      <x:c r="AT13" s="73" t="str">
        <x:f>IF(AND(AT$5&gt;=$E13,AT$5&lt;=$F13),IF(AT$5&lt;=$E13+ROUND(($F13-$E13)*$G13,0),2,1),"")</x:f>
      </x:c>
      <x:c r="AU13" s="73" t="str">
        <x:f>IF(AND(AU$5&gt;=$E13,AU$5&lt;=$F13),IF(AU$5&lt;=$E13+ROUND(($F13-$E13)*$G13,0),2,1),"")</x:f>
      </x:c>
      <x:c r="AV13" s="73" t="str">
        <x:f>IF(AND(AV$5&gt;=$E13,AV$5&lt;=$F13),IF(AV$5&lt;=$E13+ROUND(($F13-$E13)*$G13,0),2,1),"")</x:f>
      </x:c>
      <x:c r="AW13" s="73" t="str">
        <x:f>IF(AND(AW$5&gt;=$E13,AW$5&lt;=$F13),IF(AW$5&lt;=$E13+ROUND(($F13-$E13)*$G13,0),2,1),"")</x:f>
      </x:c>
      <x:c r="AX13" s="73" t="str">
        <x:f>IF(AND(AX$5&gt;=$E13,AX$5&lt;=$F13),IF(AX$5&lt;=$E13+ROUND(($F13-$E13)*$G13,0),2,1),"")</x:f>
      </x:c>
      <x:c r="AY13" s="73" t="str">
        <x:f>IF(AND(AY$5&gt;=$E13,AY$5&lt;=$F13),IF(AY$5&lt;=$E13+ROUND(($F13-$E13)*$G13,0),2,1),"")</x:f>
      </x:c>
      <x:c r="AZ13" s="73" t="str">
        <x:f>IF(AND(AZ$5&gt;=$E13,AZ$5&lt;=$F13),IF(AZ$5&lt;=$E13+ROUND(($F13-$E13)*$G13,0),2,1),"")</x:f>
      </x:c>
      <x:c r="BA13" s="73" t="str">
        <x:f>IF(AND(BA$5&gt;=$E13,BA$5&lt;=$F13),IF(BA$5&lt;=$E13+ROUND(($F13-$E13)*$G13,0),2,1),"")</x:f>
      </x:c>
      <x:c r="BB13" s="73" t="str">
        <x:f>IF(AND(BB$5&gt;=$E13,BB$5&lt;=$F13),IF(BB$5&lt;=$E13+ROUND(($F13-$E13)*$G13,0),2,1),"")</x:f>
      </x:c>
      <x:c r="BC13" s="73" t="str">
        <x:f>IF(AND(BC$5&gt;=$E13,BC$5&lt;=$F13),IF(BC$5&lt;=$E13+ROUND(($F13-$E13)*$G13,0),2,1),"")</x:f>
      </x:c>
      <x:c r="BD13" s="73" t="str">
        <x:f>IF(AND(BD$5&gt;=$E13,BD$5&lt;=$F13),IF(BD$5&lt;=$E13+ROUND(($F13-$E13)*$G13,0),2,1),"")</x:f>
      </x:c>
      <x:c r="BE13" s="73" t="str">
        <x:f>IF(AND(BE$5&gt;=$E13,BE$5&lt;=$F13),IF(BE$5&lt;=$E13+ROUND(($F13-$E13)*$G13,0),2,1),"")</x:f>
      </x:c>
      <x:c r="BF13" s="73" t="str">
        <x:f>IF(AND(BF$5&gt;=$E13,BF$5&lt;=$F13),IF(BF$5&lt;=$E13+ROUND(($F13-$E13)*$G13,0),2,1),"")</x:f>
      </x:c>
      <x:c r="BG13" s="73" t="str">
        <x:f>IF(AND(BG$5&gt;=$E13,BG$5&lt;=$F13),IF(BG$5&lt;=$E13+ROUND(($F13-$E13)*$G13,0),2,1),"")</x:f>
      </x:c>
      <x:c r="BH13" s="73" t="str">
        <x:f>IF(AND(BH$5&gt;=$E13,BH$5&lt;=$F13),IF(BH$5&lt;=$E13+ROUND(($F13-$E13)*$G13,0),2,1),"")</x:f>
      </x:c>
      <x:c r="BI13" s="73" t="str">
        <x:f>IF(AND(BI$5&gt;=$E13,BI$5&lt;=$F13),IF(BI$5&lt;=$E13+ROUND(($F13-$E13)*$G13,0),2,1),"")</x:f>
      </x:c>
      <x:c r="BJ13" s="73" t="str">
        <x:f>IF(AND(BJ$5&gt;=$E13,BJ$5&lt;=$F13),IF(BJ$5&lt;=$E13+ROUND(($F13-$E13)*$G13,0),2,1),"")</x:f>
      </x:c>
      <x:c r="BK13" s="73" t="str">
        <x:f>IF(AND(BK$5&gt;=$E13,BK$5&lt;=$F13),IF(BK$5&lt;=$E13+ROUND(($F13-$E13)*$G13,0),2,1),"")</x:f>
      </x:c>
      <x:c r="BL13" s="73" t="str">
        <x:f>IF(AND(BL$5&gt;=$E13,BL$5&lt;=$F13),IF(BL$5&lt;=$E13+ROUND(($F13-$E13)*$G13,0),2,1),"")</x:f>
      </x:c>
      <x:c r="BM13" s="73" t="str">
        <x:f>IF(AND(BM$5&gt;=$E13,BM$5&lt;=$F13),IF(BM$5&lt;=$E13+ROUND(($F13-$E13)*$G13,0),2,1),"")</x:f>
      </x:c>
      <x:c r="BN13" s="73" t="str">
        <x:f>IF(AND(BN$5&gt;=$E13,BN$5&lt;=$F13),IF(BN$5&lt;=$E13+ROUND(($F13-$E13)*$G13,0),2,1),"")</x:f>
      </x:c>
      <x:c r="BO13" s="73" t="str">
        <x:f>IF(AND(BO$5&gt;=$E13,BO$5&lt;=$F13),IF(BO$5&lt;=$E13+ROUND(($F13-$E13)*$G13,0),2,1),"")</x:f>
      </x:c>
      <x:c r="BP13" s="73" t="str">
        <x:f>IF(AND(BP$5&gt;=$E13,BP$5&lt;=$F13),IF(BP$5&lt;=$E13+ROUND(($F13-$E13)*$G13,0),2,1),"")</x:f>
      </x:c>
      <x:c r="BQ13" s="73" t="str">
        <x:f>IF(AND(BQ$5&gt;=$E13,BQ$5&lt;=$F13),IF(BQ$5&lt;=$E13+ROUND(($F13-$E13)*$G13,0),2,1),"")</x:f>
      </x:c>
      <x:c r="BR13" s="73" t="str">
        <x:f>IF(AND(BR$5&gt;=$E13,BR$5&lt;=$F13),IF(BR$5&lt;=$E13+ROUND(($F13-$E13)*$G13,0),2,1),"")</x:f>
      </x:c>
      <x:c r="BS13" s="73" t="str">
        <x:f>IF(AND(BS$5&gt;=$E13,BS$5&lt;=$F13),IF(BS$5&lt;=$E13+ROUND(($F13-$E13)*$G13,0),2,1),"")</x:f>
      </x:c>
      <x:c r="BT13" s="73" t="str">
        <x:f>IF(AND(BT$5&gt;=$E13,BT$5&lt;=$F13),IF(BT$5&lt;=$E13+ROUND(($F13-$E13)*$G13,0),2,1),"")</x:f>
      </x:c>
      <x:c r="BU13" s="73" t="str">
        <x:f>IF(AND(BU$5&gt;=$E13,BU$5&lt;=$F13),IF(BU$5&lt;=$E13+ROUND(($F13-$E13)*$G13,0),2,1),"")</x:f>
      </x:c>
      <x:c r="BV13" s="73" t="str">
        <x:f>IF(AND(BV$5&gt;=$E13,BV$5&lt;=$F13),IF(BV$5&lt;=$E13+ROUND(($F13-$E13)*$G13,0),2,1),"")</x:f>
      </x:c>
      <x:c r="BW13" s="73" t="str">
        <x:f>IF(AND(BW$5&gt;=$E13,BW$5&lt;=$F13),IF(BW$5&lt;=$E13+ROUND(($F13-$E13)*$G13,0),2,1),"")</x:f>
      </x:c>
      <x:c r="BX13" s="73" t="str">
        <x:f>IF(AND(BX$5&gt;=$E13,BX$5&lt;=$F13),IF(BX$5&lt;=$E13+ROUND(($F13-$E13)*$G13,0),2,1),"")</x:f>
      </x:c>
    </x:row>
    <x:row r="14" ht="22" customHeight="1">
      <x:c r="A14" s="49" t="str">
        <x:f>IF('Task Plan'!A14="","",'Task Plan'!A14)</x:f>
        <x:v>3.4</x:v>
      </x:c>
      <x:c r="B14" s="75" t="str">
        <x:f>IF('Task Plan'!C14="","",'Task Plan'!C14)</x:f>
        <x:v>Approve design system</x:v>
      </x:c>
      <x:c r="C14" s="49" t="str">
        <x:f>IF('Task Plan'!D14="","",'Task Plan'!D14)</x:f>
        <x:v>Daniel Brooks</x:v>
      </x:c>
      <x:c r="D14" s="49" t="str">
        <x:f>IF('Task Plan'!F14="","",'Task Plan'!F14)</x:f>
        <x:v>Not Started</x:v>
      </x:c>
      <x:c r="E14" s="65" t="n">
        <x:f>IF('Task Plan'!G14="","",'Task Plan'!G14)</x:f>
        <x:v>46282</x:v>
      </x:c>
      <x:c r="F14" s="65" t="n">
        <x:f>IF('Task Plan'!H14="","",'Task Plan'!H14)</x:f>
        <x:v>46283</x:v>
      </x:c>
      <x:c r="G14" s="67" t="str">
        <x:f>IF('Task Plan'!J14="","",'Task Plan'!J14)</x:f>
      </x:c>
      <x:c r="H14" s="49" t="n">
        <x:f>IF('Task Plan'!I14="","",'Task Plan'!I14)</x:f>
        <x:v>2</x:v>
      </x:c>
      <x:c r="I14" s="73" t="str">
        <x:f>IF(AND(I$5&gt;=$E14,I$5&lt;=$F14),IF(I$5&lt;=$E14+ROUND(($F14-$E14)*$G14,0),2,1),"")</x:f>
      </x:c>
      <x:c r="J14" s="73" t="str">
        <x:f>IF(AND(J$5&gt;=$E14,J$5&lt;=$F14),IF(J$5&lt;=$E14+ROUND(($F14-$E14)*$G14,0),2,1),"")</x:f>
      </x:c>
      <x:c r="K14" s="73" t="str">
        <x:f>IF(AND(K$5&gt;=$E14,K$5&lt;=$F14),IF(K$5&lt;=$E14+ROUND(($F14-$E14)*$G14,0),2,1),"")</x:f>
      </x:c>
      <x:c r="L14" s="73" t="str">
        <x:f>IF(AND(L$5&gt;=$E14,L$5&lt;=$F14),IF(L$5&lt;=$E14+ROUND(($F14-$E14)*$G14,0),2,1),"")</x:f>
      </x:c>
      <x:c r="M14" s="73" t="str">
        <x:f>IF(AND(M$5&gt;=$E14,M$5&lt;=$F14),IF(M$5&lt;=$E14+ROUND(($F14-$E14)*$G14,0),2,1),"")</x:f>
      </x:c>
      <x:c r="N14" s="73" t="str">
        <x:f>IF(AND(N$5&gt;=$E14,N$5&lt;=$F14),IF(N$5&lt;=$E14+ROUND(($F14-$E14)*$G14,0),2,1),"")</x:f>
      </x:c>
      <x:c r="O14" s="73" t="str">
        <x:f>IF(AND(O$5&gt;=$E14,O$5&lt;=$F14),IF(O$5&lt;=$E14+ROUND(($F14-$E14)*$G14,0),2,1),"")</x:f>
      </x:c>
      <x:c r="P14" s="73" t="str">
        <x:f>IF(AND(P$5&gt;=$E14,P$5&lt;=$F14),IF(P$5&lt;=$E14+ROUND(($F14-$E14)*$G14,0),2,1),"")</x:f>
      </x:c>
      <x:c r="Q14" s="73" t="str">
        <x:f>IF(AND(Q$5&gt;=$E14,Q$5&lt;=$F14),IF(Q$5&lt;=$E14+ROUND(($F14-$E14)*$G14,0),2,1),"")</x:f>
      </x:c>
      <x:c r="R14" s="73" t="str">
        <x:f>IF(AND(R$5&gt;=$E14,R$5&lt;=$F14),IF(R$5&lt;=$E14+ROUND(($F14-$E14)*$G14,0),2,1),"")</x:f>
      </x:c>
      <x:c r="S14" s="73" t="str">
        <x:f>IF(AND(S$5&gt;=$E14,S$5&lt;=$F14),IF(S$5&lt;=$E14+ROUND(($F14-$E14)*$G14,0),2,1),"")</x:f>
      </x:c>
      <x:c r="T14" s="73" t="str">
        <x:f>IF(AND(T$5&gt;=$E14,T$5&lt;=$F14),IF(T$5&lt;=$E14+ROUND(($F14-$E14)*$G14,0),2,1),"")</x:f>
      </x:c>
      <x:c r="U14" s="73" t="str">
        <x:f>IF(AND(U$5&gt;=$E14,U$5&lt;=$F14),IF(U$5&lt;=$E14+ROUND(($F14-$E14)*$G14,0),2,1),"")</x:f>
      </x:c>
      <x:c r="V14" s="73" t="str">
        <x:f>IF(AND(V$5&gt;=$E14,V$5&lt;=$F14),IF(V$5&lt;=$E14+ROUND(($F14-$E14)*$G14,0),2,1),"")</x:f>
      </x:c>
      <x:c r="W14" s="73" t="str">
        <x:f>IF(AND(W$5&gt;=$E14,W$5&lt;=$F14),IF(W$5&lt;=$E14+ROUND(($F14-$E14)*$G14,0),2,1),"")</x:f>
      </x:c>
      <x:c r="X14" s="73" t="str">
        <x:f>IF(AND(X$5&gt;=$E14,X$5&lt;=$F14),IF(X$5&lt;=$E14+ROUND(($F14-$E14)*$G14,0),2,1),"")</x:f>
      </x:c>
      <x:c r="Y14" s="73" t="str">
        <x:f>IF(AND(Y$5&gt;=$E14,Y$5&lt;=$F14),IF(Y$5&lt;=$E14+ROUND(($F14-$E14)*$G14,0),2,1),"")</x:f>
      </x:c>
      <x:c r="Z14" s="73" t="str">
        <x:f>IF(AND(Z$5&gt;=$E14,Z$5&lt;=$F14),IF(Z$5&lt;=$E14+ROUND(($F14-$E14)*$G14,0),2,1),"")</x:f>
      </x:c>
      <x:c r="AA14" s="73" t="str">
        <x:f>IF(AND(AA$5&gt;=$E14,AA$5&lt;=$F14),IF(AA$5&lt;=$E14+ROUND(($F14-$E14)*$G14,0),2,1),"")</x:f>
      </x:c>
      <x:c r="AB14" s="73" t="str">
        <x:f>IF(AND(AB$5&gt;=$E14,AB$5&lt;=$F14),IF(AB$5&lt;=$E14+ROUND(($F14-$E14)*$G14,0),2,1),"")</x:f>
      </x:c>
      <x:c r="AC14" s="73" t="str">
        <x:f>IF(AND(AC$5&gt;=$E14,AC$5&lt;=$F14),IF(AC$5&lt;=$E14+ROUND(($F14-$E14)*$G14,0),2,1),"")</x:f>
      </x:c>
      <x:c r="AD14" s="73" t="str">
        <x:f>IF(AND(AD$5&gt;=$E14,AD$5&lt;=$F14),IF(AD$5&lt;=$E14+ROUND(($F14-$E14)*$G14,0),2,1),"")</x:f>
      </x:c>
      <x:c r="AE14" s="73" t="str">
        <x:f>IF(AND(AE$5&gt;=$E14,AE$5&lt;=$F14),IF(AE$5&lt;=$E14+ROUND(($F14-$E14)*$G14,0),2,1),"")</x:f>
      </x:c>
      <x:c r="AF14" s="73" t="str">
        <x:f>IF(AND(AF$5&gt;=$E14,AF$5&lt;=$F14),IF(AF$5&lt;=$E14+ROUND(($F14-$E14)*$G14,0),2,1),"")</x:f>
      </x:c>
      <x:c r="AG14" s="73" t="n">
        <x:f>IF(AND(AG$5&gt;=$E14,AG$5&lt;=$F14),IF(AG$5&lt;=$E14+ROUND(($F14-$E14)*$G14,0),2,1),"")</x:f>
        <x:v>2</x:v>
      </x:c>
      <x:c r="AH14" s="73" t="n">
        <x:f>IF(AND(AH$5&gt;=$E14,AH$5&lt;=$F14),IF(AH$5&lt;=$E14+ROUND(($F14-$E14)*$G14,0),2,1),"")</x:f>
        <x:v>1</x:v>
      </x:c>
      <x:c r="AI14" s="73" t="str">
        <x:f>IF(AND(AI$5&gt;=$E14,AI$5&lt;=$F14),IF(AI$5&lt;=$E14+ROUND(($F14-$E14)*$G14,0),2,1),"")</x:f>
      </x:c>
      <x:c r="AJ14" s="73" t="str">
        <x:f>IF(AND(AJ$5&gt;=$E14,AJ$5&lt;=$F14),IF(AJ$5&lt;=$E14+ROUND(($F14-$E14)*$G14,0),2,1),"")</x:f>
      </x:c>
      <x:c r="AK14" s="73" t="str">
        <x:f>IF(AND(AK$5&gt;=$E14,AK$5&lt;=$F14),IF(AK$5&lt;=$E14+ROUND(($F14-$E14)*$G14,0),2,1),"")</x:f>
      </x:c>
      <x:c r="AL14" s="73" t="str">
        <x:f>IF(AND(AL$5&gt;=$E14,AL$5&lt;=$F14),IF(AL$5&lt;=$E14+ROUND(($F14-$E14)*$G14,0),2,1),"")</x:f>
      </x:c>
      <x:c r="AM14" s="73" t="str">
        <x:f>IF(AND(AM$5&gt;=$E14,AM$5&lt;=$F14),IF(AM$5&lt;=$E14+ROUND(($F14-$E14)*$G14,0),2,1),"")</x:f>
      </x:c>
      <x:c r="AN14" s="73" t="str">
        <x:f>IF(AND(AN$5&gt;=$E14,AN$5&lt;=$F14),IF(AN$5&lt;=$E14+ROUND(($F14-$E14)*$G14,0),2,1),"")</x:f>
      </x:c>
      <x:c r="AO14" s="73" t="str">
        <x:f>IF(AND(AO$5&gt;=$E14,AO$5&lt;=$F14),IF(AO$5&lt;=$E14+ROUND(($F14-$E14)*$G14,0),2,1),"")</x:f>
      </x:c>
      <x:c r="AP14" s="73" t="str">
        <x:f>IF(AND(AP$5&gt;=$E14,AP$5&lt;=$F14),IF(AP$5&lt;=$E14+ROUND(($F14-$E14)*$G14,0),2,1),"")</x:f>
      </x:c>
      <x:c r="AQ14" s="73" t="str">
        <x:f>IF(AND(AQ$5&gt;=$E14,AQ$5&lt;=$F14),IF(AQ$5&lt;=$E14+ROUND(($F14-$E14)*$G14,0),2,1),"")</x:f>
      </x:c>
      <x:c r="AR14" s="73" t="str">
        <x:f>IF(AND(AR$5&gt;=$E14,AR$5&lt;=$F14),IF(AR$5&lt;=$E14+ROUND(($F14-$E14)*$G14,0),2,1),"")</x:f>
      </x:c>
      <x:c r="AS14" s="73" t="str">
        <x:f>IF(AND(AS$5&gt;=$E14,AS$5&lt;=$F14),IF(AS$5&lt;=$E14+ROUND(($F14-$E14)*$G14,0),2,1),"")</x:f>
      </x:c>
      <x:c r="AT14" s="73" t="str">
        <x:f>IF(AND(AT$5&gt;=$E14,AT$5&lt;=$F14),IF(AT$5&lt;=$E14+ROUND(($F14-$E14)*$G14,0),2,1),"")</x:f>
      </x:c>
      <x:c r="AU14" s="73" t="str">
        <x:f>IF(AND(AU$5&gt;=$E14,AU$5&lt;=$F14),IF(AU$5&lt;=$E14+ROUND(($F14-$E14)*$G14,0),2,1),"")</x:f>
      </x:c>
      <x:c r="AV14" s="73" t="str">
        <x:f>IF(AND(AV$5&gt;=$E14,AV$5&lt;=$F14),IF(AV$5&lt;=$E14+ROUND(($F14-$E14)*$G14,0),2,1),"")</x:f>
      </x:c>
      <x:c r="AW14" s="73" t="str">
        <x:f>IF(AND(AW$5&gt;=$E14,AW$5&lt;=$F14),IF(AW$5&lt;=$E14+ROUND(($F14-$E14)*$G14,0),2,1),"")</x:f>
      </x:c>
      <x:c r="AX14" s="73" t="str">
        <x:f>IF(AND(AX$5&gt;=$E14,AX$5&lt;=$F14),IF(AX$5&lt;=$E14+ROUND(($F14-$E14)*$G14,0),2,1),"")</x:f>
      </x:c>
      <x:c r="AY14" s="73" t="str">
        <x:f>IF(AND(AY$5&gt;=$E14,AY$5&lt;=$F14),IF(AY$5&lt;=$E14+ROUND(($F14-$E14)*$G14,0),2,1),"")</x:f>
      </x:c>
      <x:c r="AZ14" s="73" t="str">
        <x:f>IF(AND(AZ$5&gt;=$E14,AZ$5&lt;=$F14),IF(AZ$5&lt;=$E14+ROUND(($F14-$E14)*$G14,0),2,1),"")</x:f>
      </x:c>
      <x:c r="BA14" s="73" t="str">
        <x:f>IF(AND(BA$5&gt;=$E14,BA$5&lt;=$F14),IF(BA$5&lt;=$E14+ROUND(($F14-$E14)*$G14,0),2,1),"")</x:f>
      </x:c>
      <x:c r="BB14" s="73" t="str">
        <x:f>IF(AND(BB$5&gt;=$E14,BB$5&lt;=$F14),IF(BB$5&lt;=$E14+ROUND(($F14-$E14)*$G14,0),2,1),"")</x:f>
      </x:c>
      <x:c r="BC14" s="73" t="str">
        <x:f>IF(AND(BC$5&gt;=$E14,BC$5&lt;=$F14),IF(BC$5&lt;=$E14+ROUND(($F14-$E14)*$G14,0),2,1),"")</x:f>
      </x:c>
      <x:c r="BD14" s="73" t="str">
        <x:f>IF(AND(BD$5&gt;=$E14,BD$5&lt;=$F14),IF(BD$5&lt;=$E14+ROUND(($F14-$E14)*$G14,0),2,1),"")</x:f>
      </x:c>
      <x:c r="BE14" s="73" t="str">
        <x:f>IF(AND(BE$5&gt;=$E14,BE$5&lt;=$F14),IF(BE$5&lt;=$E14+ROUND(($F14-$E14)*$G14,0),2,1),"")</x:f>
      </x:c>
      <x:c r="BF14" s="73" t="str">
        <x:f>IF(AND(BF$5&gt;=$E14,BF$5&lt;=$F14),IF(BF$5&lt;=$E14+ROUND(($F14-$E14)*$G14,0),2,1),"")</x:f>
      </x:c>
      <x:c r="BG14" s="73" t="str">
        <x:f>IF(AND(BG$5&gt;=$E14,BG$5&lt;=$F14),IF(BG$5&lt;=$E14+ROUND(($F14-$E14)*$G14,0),2,1),"")</x:f>
      </x:c>
      <x:c r="BH14" s="73" t="str">
        <x:f>IF(AND(BH$5&gt;=$E14,BH$5&lt;=$F14),IF(BH$5&lt;=$E14+ROUND(($F14-$E14)*$G14,0),2,1),"")</x:f>
      </x:c>
      <x:c r="BI14" s="73" t="str">
        <x:f>IF(AND(BI$5&gt;=$E14,BI$5&lt;=$F14),IF(BI$5&lt;=$E14+ROUND(($F14-$E14)*$G14,0),2,1),"")</x:f>
      </x:c>
      <x:c r="BJ14" s="73" t="str">
        <x:f>IF(AND(BJ$5&gt;=$E14,BJ$5&lt;=$F14),IF(BJ$5&lt;=$E14+ROUND(($F14-$E14)*$G14,0),2,1),"")</x:f>
      </x:c>
      <x:c r="BK14" s="73" t="str">
        <x:f>IF(AND(BK$5&gt;=$E14,BK$5&lt;=$F14),IF(BK$5&lt;=$E14+ROUND(($F14-$E14)*$G14,0),2,1),"")</x:f>
      </x:c>
      <x:c r="BL14" s="73" t="str">
        <x:f>IF(AND(BL$5&gt;=$E14,BL$5&lt;=$F14),IF(BL$5&lt;=$E14+ROUND(($F14-$E14)*$G14,0),2,1),"")</x:f>
      </x:c>
      <x:c r="BM14" s="73" t="str">
        <x:f>IF(AND(BM$5&gt;=$E14,BM$5&lt;=$F14),IF(BM$5&lt;=$E14+ROUND(($F14-$E14)*$G14,0),2,1),"")</x:f>
      </x:c>
      <x:c r="BN14" s="73" t="str">
        <x:f>IF(AND(BN$5&gt;=$E14,BN$5&lt;=$F14),IF(BN$5&lt;=$E14+ROUND(($F14-$E14)*$G14,0),2,1),"")</x:f>
      </x:c>
      <x:c r="BO14" s="73" t="str">
        <x:f>IF(AND(BO$5&gt;=$E14,BO$5&lt;=$F14),IF(BO$5&lt;=$E14+ROUND(($F14-$E14)*$G14,0),2,1),"")</x:f>
      </x:c>
      <x:c r="BP14" s="73" t="str">
        <x:f>IF(AND(BP$5&gt;=$E14,BP$5&lt;=$F14),IF(BP$5&lt;=$E14+ROUND(($F14-$E14)*$G14,0),2,1),"")</x:f>
      </x:c>
      <x:c r="BQ14" s="73" t="str">
        <x:f>IF(AND(BQ$5&gt;=$E14,BQ$5&lt;=$F14),IF(BQ$5&lt;=$E14+ROUND(($F14-$E14)*$G14,0),2,1),"")</x:f>
      </x:c>
      <x:c r="BR14" s="73" t="str">
        <x:f>IF(AND(BR$5&gt;=$E14,BR$5&lt;=$F14),IF(BR$5&lt;=$E14+ROUND(($F14-$E14)*$G14,0),2,1),"")</x:f>
      </x:c>
      <x:c r="BS14" s="73" t="str">
        <x:f>IF(AND(BS$5&gt;=$E14,BS$5&lt;=$F14),IF(BS$5&lt;=$E14+ROUND(($F14-$E14)*$G14,0),2,1),"")</x:f>
      </x:c>
      <x:c r="BT14" s="73" t="str">
        <x:f>IF(AND(BT$5&gt;=$E14,BT$5&lt;=$F14),IF(BT$5&lt;=$E14+ROUND(($F14-$E14)*$G14,0),2,1),"")</x:f>
      </x:c>
      <x:c r="BU14" s="73" t="str">
        <x:f>IF(AND(BU$5&gt;=$E14,BU$5&lt;=$F14),IF(BU$5&lt;=$E14+ROUND(($F14-$E14)*$G14,0),2,1),"")</x:f>
      </x:c>
      <x:c r="BV14" s="73" t="str">
        <x:f>IF(AND(BV$5&gt;=$E14,BV$5&lt;=$F14),IF(BV$5&lt;=$E14+ROUND(($F14-$E14)*$G14,0),2,1),"")</x:f>
      </x:c>
      <x:c r="BW14" s="73" t="str">
        <x:f>IF(AND(BW$5&gt;=$E14,BW$5&lt;=$F14),IF(BW$5&lt;=$E14+ROUND(($F14-$E14)*$G14,0),2,1),"")</x:f>
      </x:c>
      <x:c r="BX14" s="73" t="str">
        <x:f>IF(AND(BX$5&gt;=$E14,BX$5&lt;=$F14),IF(BX$5&lt;=$E14+ROUND(($F14-$E14)*$G14,0),2,1),"")</x:f>
      </x:c>
    </x:row>
    <x:row r="15" ht="22" customHeight="1">
      <x:c r="A15" s="49" t="str">
        <x:f>IF('Task Plan'!A15="","",'Task Plan'!A15)</x:f>
        <x:v>4.1</x:v>
      </x:c>
      <x:c r="B15" s="75" t="str">
        <x:f>IF('Task Plan'!C15="","",'Task Plan'!C15)</x:f>
        <x:v>Build reusable page components</x:v>
      </x:c>
      <x:c r="C15" s="49" t="str">
        <x:f>IF('Task Plan'!D15="","",'Task Plan'!D15)</x:f>
        <x:v>Marcus Lee</x:v>
      </x:c>
      <x:c r="D15" s="49" t="str">
        <x:f>IF('Task Plan'!F15="","",'Task Plan'!F15)</x:f>
        <x:v>Not Started</x:v>
      </x:c>
      <x:c r="E15" s="65" t="n">
        <x:f>IF('Task Plan'!G15="","",'Task Plan'!G15)</x:f>
        <x:v>46281</x:v>
      </x:c>
      <x:c r="F15" s="65" t="n">
        <x:f>IF('Task Plan'!H15="","",'Task Plan'!H15)</x:f>
        <x:v>46294</x:v>
      </x:c>
      <x:c r="G15" s="67" t="str">
        <x:f>IF('Task Plan'!J15="","",'Task Plan'!J15)</x:f>
      </x:c>
      <x:c r="H15" s="49" t="n">
        <x:f>IF('Task Plan'!I15="","",'Task Plan'!I15)</x:f>
        <x:v>14</x:v>
      </x:c>
      <x:c r="I15" s="73" t="str">
        <x:f>IF(AND(I$5&gt;=$E15,I$5&lt;=$F15),IF(I$5&lt;=$E15+ROUND(($F15-$E15)*$G15,0),2,1),"")</x:f>
      </x:c>
      <x:c r="J15" s="73" t="str">
        <x:f>IF(AND(J$5&gt;=$E15,J$5&lt;=$F15),IF(J$5&lt;=$E15+ROUND(($F15-$E15)*$G15,0),2,1),"")</x:f>
      </x:c>
      <x:c r="K15" s="73" t="str">
        <x:f>IF(AND(K$5&gt;=$E15,K$5&lt;=$F15),IF(K$5&lt;=$E15+ROUND(($F15-$E15)*$G15,0),2,1),"")</x:f>
      </x:c>
      <x:c r="L15" s="73" t="str">
        <x:f>IF(AND(L$5&gt;=$E15,L$5&lt;=$F15),IF(L$5&lt;=$E15+ROUND(($F15-$E15)*$G15,0),2,1),"")</x:f>
      </x:c>
      <x:c r="M15" s="73" t="str">
        <x:f>IF(AND(M$5&gt;=$E15,M$5&lt;=$F15),IF(M$5&lt;=$E15+ROUND(($F15-$E15)*$G15,0),2,1),"")</x:f>
      </x:c>
      <x:c r="N15" s="73" t="str">
        <x:f>IF(AND(N$5&gt;=$E15,N$5&lt;=$F15),IF(N$5&lt;=$E15+ROUND(($F15-$E15)*$G15,0),2,1),"")</x:f>
      </x:c>
      <x:c r="O15" s="73" t="str">
        <x:f>IF(AND(O$5&gt;=$E15,O$5&lt;=$F15),IF(O$5&lt;=$E15+ROUND(($F15-$E15)*$G15,0),2,1),"")</x:f>
      </x:c>
      <x:c r="P15" s="73" t="str">
        <x:f>IF(AND(P$5&gt;=$E15,P$5&lt;=$F15),IF(P$5&lt;=$E15+ROUND(($F15-$E15)*$G15,0),2,1),"")</x:f>
      </x:c>
      <x:c r="Q15" s="73" t="str">
        <x:f>IF(AND(Q$5&gt;=$E15,Q$5&lt;=$F15),IF(Q$5&lt;=$E15+ROUND(($F15-$E15)*$G15,0),2,1),"")</x:f>
      </x:c>
      <x:c r="R15" s="73" t="str">
        <x:f>IF(AND(R$5&gt;=$E15,R$5&lt;=$F15),IF(R$5&lt;=$E15+ROUND(($F15-$E15)*$G15,0),2,1),"")</x:f>
      </x:c>
      <x:c r="S15" s="73" t="str">
        <x:f>IF(AND(S$5&gt;=$E15,S$5&lt;=$F15),IF(S$5&lt;=$E15+ROUND(($F15-$E15)*$G15,0),2,1),"")</x:f>
      </x:c>
      <x:c r="T15" s="73" t="str">
        <x:f>IF(AND(T$5&gt;=$E15,T$5&lt;=$F15),IF(T$5&lt;=$E15+ROUND(($F15-$E15)*$G15,0),2,1),"")</x:f>
      </x:c>
      <x:c r="U15" s="73" t="str">
        <x:f>IF(AND(U$5&gt;=$E15,U$5&lt;=$F15),IF(U$5&lt;=$E15+ROUND(($F15-$E15)*$G15,0),2,1),"")</x:f>
      </x:c>
      <x:c r="V15" s="73" t="str">
        <x:f>IF(AND(V$5&gt;=$E15,V$5&lt;=$F15),IF(V$5&lt;=$E15+ROUND(($F15-$E15)*$G15,0),2,1),"")</x:f>
      </x:c>
      <x:c r="W15" s="73" t="str">
        <x:f>IF(AND(W$5&gt;=$E15,W$5&lt;=$F15),IF(W$5&lt;=$E15+ROUND(($F15-$E15)*$G15,0),2,1),"")</x:f>
      </x:c>
      <x:c r="X15" s="73" t="str">
        <x:f>IF(AND(X$5&gt;=$E15,X$5&lt;=$F15),IF(X$5&lt;=$E15+ROUND(($F15-$E15)*$G15,0),2,1),"")</x:f>
      </x:c>
      <x:c r="Y15" s="73" t="str">
        <x:f>IF(AND(Y$5&gt;=$E15,Y$5&lt;=$F15),IF(Y$5&lt;=$E15+ROUND(($F15-$E15)*$G15,0),2,1),"")</x:f>
      </x:c>
      <x:c r="Z15" s="73" t="str">
        <x:f>IF(AND(Z$5&gt;=$E15,Z$5&lt;=$F15),IF(Z$5&lt;=$E15+ROUND(($F15-$E15)*$G15,0),2,1),"")</x:f>
      </x:c>
      <x:c r="AA15" s="73" t="str">
        <x:f>IF(AND(AA$5&gt;=$E15,AA$5&lt;=$F15),IF(AA$5&lt;=$E15+ROUND(($F15-$E15)*$G15,0),2,1),"")</x:f>
      </x:c>
      <x:c r="AB15" s="73" t="str">
        <x:f>IF(AND(AB$5&gt;=$E15,AB$5&lt;=$F15),IF(AB$5&lt;=$E15+ROUND(($F15-$E15)*$G15,0),2,1),"")</x:f>
      </x:c>
      <x:c r="AC15" s="73" t="str">
        <x:f>IF(AND(AC$5&gt;=$E15,AC$5&lt;=$F15),IF(AC$5&lt;=$E15+ROUND(($F15-$E15)*$G15,0),2,1),"")</x:f>
      </x:c>
      <x:c r="AD15" s="73" t="str">
        <x:f>IF(AND(AD$5&gt;=$E15,AD$5&lt;=$F15),IF(AD$5&lt;=$E15+ROUND(($F15-$E15)*$G15,0),2,1),"")</x:f>
      </x:c>
      <x:c r="AE15" s="73" t="str">
        <x:f>IF(AND(AE$5&gt;=$E15,AE$5&lt;=$F15),IF(AE$5&lt;=$E15+ROUND(($F15-$E15)*$G15,0),2,1),"")</x:f>
      </x:c>
      <x:c r="AF15" s="73" t="n">
        <x:f>IF(AND(AF$5&gt;=$E15,AF$5&lt;=$F15),IF(AF$5&lt;=$E15+ROUND(($F15-$E15)*$G15,0),2,1),"")</x:f>
        <x:v>2</x:v>
      </x:c>
      <x:c r="AG15" s="73" t="n">
        <x:f>IF(AND(AG$5&gt;=$E15,AG$5&lt;=$F15),IF(AG$5&lt;=$E15+ROUND(($F15-$E15)*$G15,0),2,1),"")</x:f>
        <x:v>1</x:v>
      </x:c>
      <x:c r="AH15" s="73" t="n">
        <x:f>IF(AND(AH$5&gt;=$E15,AH$5&lt;=$F15),IF(AH$5&lt;=$E15+ROUND(($F15-$E15)*$G15,0),2,1),"")</x:f>
        <x:v>1</x:v>
      </x:c>
      <x:c r="AI15" s="73" t="n">
        <x:f>IF(AND(AI$5&gt;=$E15,AI$5&lt;=$F15),IF(AI$5&lt;=$E15+ROUND(($F15-$E15)*$G15,0),2,1),"")</x:f>
        <x:v>1</x:v>
      </x:c>
      <x:c r="AJ15" s="73" t="n">
        <x:f>IF(AND(AJ$5&gt;=$E15,AJ$5&lt;=$F15),IF(AJ$5&lt;=$E15+ROUND(($F15-$E15)*$G15,0),2,1),"")</x:f>
        <x:v>1</x:v>
      </x:c>
      <x:c r="AK15" s="73" t="n">
        <x:f>IF(AND(AK$5&gt;=$E15,AK$5&lt;=$F15),IF(AK$5&lt;=$E15+ROUND(($F15-$E15)*$G15,0),2,1),"")</x:f>
        <x:v>1</x:v>
      </x:c>
      <x:c r="AL15" s="73" t="n">
        <x:f>IF(AND(AL$5&gt;=$E15,AL$5&lt;=$F15),IF(AL$5&lt;=$E15+ROUND(($F15-$E15)*$G15,0),2,1),"")</x:f>
        <x:v>1</x:v>
      </x:c>
      <x:c r="AM15" s="73" t="n">
        <x:f>IF(AND(AM$5&gt;=$E15,AM$5&lt;=$F15),IF(AM$5&lt;=$E15+ROUND(($F15-$E15)*$G15,0),2,1),"")</x:f>
        <x:v>1</x:v>
      </x:c>
      <x:c r="AN15" s="73" t="n">
        <x:f>IF(AND(AN$5&gt;=$E15,AN$5&lt;=$F15),IF(AN$5&lt;=$E15+ROUND(($F15-$E15)*$G15,0),2,1),"")</x:f>
        <x:v>1</x:v>
      </x:c>
      <x:c r="AO15" s="73" t="n">
        <x:f>IF(AND(AO$5&gt;=$E15,AO$5&lt;=$F15),IF(AO$5&lt;=$E15+ROUND(($F15-$E15)*$G15,0),2,1),"")</x:f>
        <x:v>1</x:v>
      </x:c>
      <x:c r="AP15" s="73" t="n">
        <x:f>IF(AND(AP$5&gt;=$E15,AP$5&lt;=$F15),IF(AP$5&lt;=$E15+ROUND(($F15-$E15)*$G15,0),2,1),"")</x:f>
        <x:v>1</x:v>
      </x:c>
      <x:c r="AQ15" s="73" t="n">
        <x:f>IF(AND(AQ$5&gt;=$E15,AQ$5&lt;=$F15),IF(AQ$5&lt;=$E15+ROUND(($F15-$E15)*$G15,0),2,1),"")</x:f>
        <x:v>1</x:v>
      </x:c>
      <x:c r="AR15" s="73" t="n">
        <x:f>IF(AND(AR$5&gt;=$E15,AR$5&lt;=$F15),IF(AR$5&lt;=$E15+ROUND(($F15-$E15)*$G15,0),2,1),"")</x:f>
        <x:v>1</x:v>
      </x:c>
      <x:c r="AS15" s="73" t="n">
        <x:f>IF(AND(AS$5&gt;=$E15,AS$5&lt;=$F15),IF(AS$5&lt;=$E15+ROUND(($F15-$E15)*$G15,0),2,1),"")</x:f>
        <x:v>1</x:v>
      </x:c>
      <x:c r="AT15" s="73" t="str">
        <x:f>IF(AND(AT$5&gt;=$E15,AT$5&lt;=$F15),IF(AT$5&lt;=$E15+ROUND(($F15-$E15)*$G15,0),2,1),"")</x:f>
      </x:c>
      <x:c r="AU15" s="73" t="str">
        <x:f>IF(AND(AU$5&gt;=$E15,AU$5&lt;=$F15),IF(AU$5&lt;=$E15+ROUND(($F15-$E15)*$G15,0),2,1),"")</x:f>
      </x:c>
      <x:c r="AV15" s="73" t="str">
        <x:f>IF(AND(AV$5&gt;=$E15,AV$5&lt;=$F15),IF(AV$5&lt;=$E15+ROUND(($F15-$E15)*$G15,0),2,1),"")</x:f>
      </x:c>
      <x:c r="AW15" s="73" t="str">
        <x:f>IF(AND(AW$5&gt;=$E15,AW$5&lt;=$F15),IF(AW$5&lt;=$E15+ROUND(($F15-$E15)*$G15,0),2,1),"")</x:f>
      </x:c>
      <x:c r="AX15" s="73" t="str">
        <x:f>IF(AND(AX$5&gt;=$E15,AX$5&lt;=$F15),IF(AX$5&lt;=$E15+ROUND(($F15-$E15)*$G15,0),2,1),"")</x:f>
      </x:c>
      <x:c r="AY15" s="73" t="str">
        <x:f>IF(AND(AY$5&gt;=$E15,AY$5&lt;=$F15),IF(AY$5&lt;=$E15+ROUND(($F15-$E15)*$G15,0),2,1),"")</x:f>
      </x:c>
      <x:c r="AZ15" s="73" t="str">
        <x:f>IF(AND(AZ$5&gt;=$E15,AZ$5&lt;=$F15),IF(AZ$5&lt;=$E15+ROUND(($F15-$E15)*$G15,0),2,1),"")</x:f>
      </x:c>
      <x:c r="BA15" s="73" t="str">
        <x:f>IF(AND(BA$5&gt;=$E15,BA$5&lt;=$F15),IF(BA$5&lt;=$E15+ROUND(($F15-$E15)*$G15,0),2,1),"")</x:f>
      </x:c>
      <x:c r="BB15" s="73" t="str">
        <x:f>IF(AND(BB$5&gt;=$E15,BB$5&lt;=$F15),IF(BB$5&lt;=$E15+ROUND(($F15-$E15)*$G15,0),2,1),"")</x:f>
      </x:c>
      <x:c r="BC15" s="73" t="str">
        <x:f>IF(AND(BC$5&gt;=$E15,BC$5&lt;=$F15),IF(BC$5&lt;=$E15+ROUND(($F15-$E15)*$G15,0),2,1),"")</x:f>
      </x:c>
      <x:c r="BD15" s="73" t="str">
        <x:f>IF(AND(BD$5&gt;=$E15,BD$5&lt;=$F15),IF(BD$5&lt;=$E15+ROUND(($F15-$E15)*$G15,0),2,1),"")</x:f>
      </x:c>
      <x:c r="BE15" s="73" t="str">
        <x:f>IF(AND(BE$5&gt;=$E15,BE$5&lt;=$F15),IF(BE$5&lt;=$E15+ROUND(($F15-$E15)*$G15,0),2,1),"")</x:f>
      </x:c>
      <x:c r="BF15" s="73" t="str">
        <x:f>IF(AND(BF$5&gt;=$E15,BF$5&lt;=$F15),IF(BF$5&lt;=$E15+ROUND(($F15-$E15)*$G15,0),2,1),"")</x:f>
      </x:c>
      <x:c r="BG15" s="73" t="str">
        <x:f>IF(AND(BG$5&gt;=$E15,BG$5&lt;=$F15),IF(BG$5&lt;=$E15+ROUND(($F15-$E15)*$G15,0),2,1),"")</x:f>
      </x:c>
      <x:c r="BH15" s="73" t="str">
        <x:f>IF(AND(BH$5&gt;=$E15,BH$5&lt;=$F15),IF(BH$5&lt;=$E15+ROUND(($F15-$E15)*$G15,0),2,1),"")</x:f>
      </x:c>
      <x:c r="BI15" s="73" t="str">
        <x:f>IF(AND(BI$5&gt;=$E15,BI$5&lt;=$F15),IF(BI$5&lt;=$E15+ROUND(($F15-$E15)*$G15,0),2,1),"")</x:f>
      </x:c>
      <x:c r="BJ15" s="73" t="str">
        <x:f>IF(AND(BJ$5&gt;=$E15,BJ$5&lt;=$F15),IF(BJ$5&lt;=$E15+ROUND(($F15-$E15)*$G15,0),2,1),"")</x:f>
      </x:c>
      <x:c r="BK15" s="73" t="str">
        <x:f>IF(AND(BK$5&gt;=$E15,BK$5&lt;=$F15),IF(BK$5&lt;=$E15+ROUND(($F15-$E15)*$G15,0),2,1),"")</x:f>
      </x:c>
      <x:c r="BL15" s="73" t="str">
        <x:f>IF(AND(BL$5&gt;=$E15,BL$5&lt;=$F15),IF(BL$5&lt;=$E15+ROUND(($F15-$E15)*$G15,0),2,1),"")</x:f>
      </x:c>
      <x:c r="BM15" s="73" t="str">
        <x:f>IF(AND(BM$5&gt;=$E15,BM$5&lt;=$F15),IF(BM$5&lt;=$E15+ROUND(($F15-$E15)*$G15,0),2,1),"")</x:f>
      </x:c>
      <x:c r="BN15" s="73" t="str">
        <x:f>IF(AND(BN$5&gt;=$E15,BN$5&lt;=$F15),IF(BN$5&lt;=$E15+ROUND(($F15-$E15)*$G15,0),2,1),"")</x:f>
      </x:c>
      <x:c r="BO15" s="73" t="str">
        <x:f>IF(AND(BO$5&gt;=$E15,BO$5&lt;=$F15),IF(BO$5&lt;=$E15+ROUND(($F15-$E15)*$G15,0),2,1),"")</x:f>
      </x:c>
      <x:c r="BP15" s="73" t="str">
        <x:f>IF(AND(BP$5&gt;=$E15,BP$5&lt;=$F15),IF(BP$5&lt;=$E15+ROUND(($F15-$E15)*$G15,0),2,1),"")</x:f>
      </x:c>
      <x:c r="BQ15" s="73" t="str">
        <x:f>IF(AND(BQ$5&gt;=$E15,BQ$5&lt;=$F15),IF(BQ$5&lt;=$E15+ROUND(($F15-$E15)*$G15,0),2,1),"")</x:f>
      </x:c>
      <x:c r="BR15" s="73" t="str">
        <x:f>IF(AND(BR$5&gt;=$E15,BR$5&lt;=$F15),IF(BR$5&lt;=$E15+ROUND(($F15-$E15)*$G15,0),2,1),"")</x:f>
      </x:c>
      <x:c r="BS15" s="73" t="str">
        <x:f>IF(AND(BS$5&gt;=$E15,BS$5&lt;=$F15),IF(BS$5&lt;=$E15+ROUND(($F15-$E15)*$G15,0),2,1),"")</x:f>
      </x:c>
      <x:c r="BT15" s="73" t="str">
        <x:f>IF(AND(BT$5&gt;=$E15,BT$5&lt;=$F15),IF(BT$5&lt;=$E15+ROUND(($F15-$E15)*$G15,0),2,1),"")</x:f>
      </x:c>
      <x:c r="BU15" s="73" t="str">
        <x:f>IF(AND(BU$5&gt;=$E15,BU$5&lt;=$F15),IF(BU$5&lt;=$E15+ROUND(($F15-$E15)*$G15,0),2,1),"")</x:f>
      </x:c>
      <x:c r="BV15" s="73" t="str">
        <x:f>IF(AND(BV$5&gt;=$E15,BV$5&lt;=$F15),IF(BV$5&lt;=$E15+ROUND(($F15-$E15)*$G15,0),2,1),"")</x:f>
      </x:c>
      <x:c r="BW15" s="73" t="str">
        <x:f>IF(AND(BW$5&gt;=$E15,BW$5&lt;=$F15),IF(BW$5&lt;=$E15+ROUND(($F15-$E15)*$G15,0),2,1),"")</x:f>
      </x:c>
      <x:c r="BX15" s="73" t="str">
        <x:f>IF(AND(BX$5&gt;=$E15,BX$5&lt;=$F15),IF(BX$5&lt;=$E15+ROUND(($F15-$E15)*$G15,0),2,1),"")</x:f>
      </x:c>
    </x:row>
    <x:row r="16" ht="22" customHeight="1">
      <x:c r="A16" s="49" t="str">
        <x:f>IF('Task Plan'!A16="","",'Task Plan'!A16)</x:f>
        <x:v>4.2</x:v>
      </x:c>
      <x:c r="B16" s="75" t="str">
        <x:f>IF('Task Plan'!C16="","",'Task Plan'!C16)</x:f>
        <x:v>Implement CMS and integrations</x:v>
      </x:c>
      <x:c r="C16" s="49" t="str">
        <x:f>IF('Task Plan'!D16="","",'Task Plan'!D16)</x:f>
        <x:v>Sofia Patel</x:v>
      </x:c>
      <x:c r="D16" s="49" t="str">
        <x:f>IF('Task Plan'!F16="","",'Task Plan'!F16)</x:f>
        <x:v>Not Started</x:v>
      </x:c>
      <x:c r="E16" s="65" t="n">
        <x:f>IF('Task Plan'!G16="","",'Task Plan'!G16)</x:f>
        <x:v>46286</x:v>
      </x:c>
      <x:c r="F16" s="65" t="n">
        <x:f>IF('Task Plan'!H16="","",'Task Plan'!H16)</x:f>
        <x:v>46297</x:v>
      </x:c>
      <x:c r="G16" s="67" t="str">
        <x:f>IF('Task Plan'!J16="","",'Task Plan'!J16)</x:f>
      </x:c>
      <x:c r="H16" s="49" t="n">
        <x:f>IF('Task Plan'!I16="","",'Task Plan'!I16)</x:f>
        <x:v>12</x:v>
      </x:c>
      <x:c r="I16" s="73" t="str">
        <x:f>IF(AND(I$5&gt;=$E16,I$5&lt;=$F16),IF(I$5&lt;=$E16+ROUND(($F16-$E16)*$G16,0),2,1),"")</x:f>
      </x:c>
      <x:c r="J16" s="73" t="str">
        <x:f>IF(AND(J$5&gt;=$E16,J$5&lt;=$F16),IF(J$5&lt;=$E16+ROUND(($F16-$E16)*$G16,0),2,1),"")</x:f>
      </x:c>
      <x:c r="K16" s="73" t="str">
        <x:f>IF(AND(K$5&gt;=$E16,K$5&lt;=$F16),IF(K$5&lt;=$E16+ROUND(($F16-$E16)*$G16,0),2,1),"")</x:f>
      </x:c>
      <x:c r="L16" s="73" t="str">
        <x:f>IF(AND(L$5&gt;=$E16,L$5&lt;=$F16),IF(L$5&lt;=$E16+ROUND(($F16-$E16)*$G16,0),2,1),"")</x:f>
      </x:c>
      <x:c r="M16" s="73" t="str">
        <x:f>IF(AND(M$5&gt;=$E16,M$5&lt;=$F16),IF(M$5&lt;=$E16+ROUND(($F16-$E16)*$G16,0),2,1),"")</x:f>
      </x:c>
      <x:c r="N16" s="73" t="str">
        <x:f>IF(AND(N$5&gt;=$E16,N$5&lt;=$F16),IF(N$5&lt;=$E16+ROUND(($F16-$E16)*$G16,0),2,1),"")</x:f>
      </x:c>
      <x:c r="O16" s="73" t="str">
        <x:f>IF(AND(O$5&gt;=$E16,O$5&lt;=$F16),IF(O$5&lt;=$E16+ROUND(($F16-$E16)*$G16,0),2,1),"")</x:f>
      </x:c>
      <x:c r="P16" s="73" t="str">
        <x:f>IF(AND(P$5&gt;=$E16,P$5&lt;=$F16),IF(P$5&lt;=$E16+ROUND(($F16-$E16)*$G16,0),2,1),"")</x:f>
      </x:c>
      <x:c r="Q16" s="73" t="str">
        <x:f>IF(AND(Q$5&gt;=$E16,Q$5&lt;=$F16),IF(Q$5&lt;=$E16+ROUND(($F16-$E16)*$G16,0),2,1),"")</x:f>
      </x:c>
      <x:c r="R16" s="73" t="str">
        <x:f>IF(AND(R$5&gt;=$E16,R$5&lt;=$F16),IF(R$5&lt;=$E16+ROUND(($F16-$E16)*$G16,0),2,1),"")</x:f>
      </x:c>
      <x:c r="S16" s="73" t="str">
        <x:f>IF(AND(S$5&gt;=$E16,S$5&lt;=$F16),IF(S$5&lt;=$E16+ROUND(($F16-$E16)*$G16,0),2,1),"")</x:f>
      </x:c>
      <x:c r="T16" s="73" t="str">
        <x:f>IF(AND(T$5&gt;=$E16,T$5&lt;=$F16),IF(T$5&lt;=$E16+ROUND(($F16-$E16)*$G16,0),2,1),"")</x:f>
      </x:c>
      <x:c r="U16" s="73" t="str">
        <x:f>IF(AND(U$5&gt;=$E16,U$5&lt;=$F16),IF(U$5&lt;=$E16+ROUND(($F16-$E16)*$G16,0),2,1),"")</x:f>
      </x:c>
      <x:c r="V16" s="73" t="str">
        <x:f>IF(AND(V$5&gt;=$E16,V$5&lt;=$F16),IF(V$5&lt;=$E16+ROUND(($F16-$E16)*$G16,0),2,1),"")</x:f>
      </x:c>
      <x:c r="W16" s="73" t="str">
        <x:f>IF(AND(W$5&gt;=$E16,W$5&lt;=$F16),IF(W$5&lt;=$E16+ROUND(($F16-$E16)*$G16,0),2,1),"")</x:f>
      </x:c>
      <x:c r="X16" s="73" t="str">
        <x:f>IF(AND(X$5&gt;=$E16,X$5&lt;=$F16),IF(X$5&lt;=$E16+ROUND(($F16-$E16)*$G16,0),2,1),"")</x:f>
      </x:c>
      <x:c r="Y16" s="73" t="str">
        <x:f>IF(AND(Y$5&gt;=$E16,Y$5&lt;=$F16),IF(Y$5&lt;=$E16+ROUND(($F16-$E16)*$G16,0),2,1),"")</x:f>
      </x:c>
      <x:c r="Z16" s="73" t="str">
        <x:f>IF(AND(Z$5&gt;=$E16,Z$5&lt;=$F16),IF(Z$5&lt;=$E16+ROUND(($F16-$E16)*$G16,0),2,1),"")</x:f>
      </x:c>
      <x:c r="AA16" s="73" t="str">
        <x:f>IF(AND(AA$5&gt;=$E16,AA$5&lt;=$F16),IF(AA$5&lt;=$E16+ROUND(($F16-$E16)*$G16,0),2,1),"")</x:f>
      </x:c>
      <x:c r="AB16" s="73" t="str">
        <x:f>IF(AND(AB$5&gt;=$E16,AB$5&lt;=$F16),IF(AB$5&lt;=$E16+ROUND(($F16-$E16)*$G16,0),2,1),"")</x:f>
      </x:c>
      <x:c r="AC16" s="73" t="str">
        <x:f>IF(AND(AC$5&gt;=$E16,AC$5&lt;=$F16),IF(AC$5&lt;=$E16+ROUND(($F16-$E16)*$G16,0),2,1),"")</x:f>
      </x:c>
      <x:c r="AD16" s="73" t="str">
        <x:f>IF(AND(AD$5&gt;=$E16,AD$5&lt;=$F16),IF(AD$5&lt;=$E16+ROUND(($F16-$E16)*$G16,0),2,1),"")</x:f>
      </x:c>
      <x:c r="AE16" s="73" t="str">
        <x:f>IF(AND(AE$5&gt;=$E16,AE$5&lt;=$F16),IF(AE$5&lt;=$E16+ROUND(($F16-$E16)*$G16,0),2,1),"")</x:f>
      </x:c>
      <x:c r="AF16" s="73" t="str">
        <x:f>IF(AND(AF$5&gt;=$E16,AF$5&lt;=$F16),IF(AF$5&lt;=$E16+ROUND(($F16-$E16)*$G16,0),2,1),"")</x:f>
      </x:c>
      <x:c r="AG16" s="73" t="str">
        <x:f>IF(AND(AG$5&gt;=$E16,AG$5&lt;=$F16),IF(AG$5&lt;=$E16+ROUND(($F16-$E16)*$G16,0),2,1),"")</x:f>
      </x:c>
      <x:c r="AH16" s="73" t="str">
        <x:f>IF(AND(AH$5&gt;=$E16,AH$5&lt;=$F16),IF(AH$5&lt;=$E16+ROUND(($F16-$E16)*$G16,0),2,1),"")</x:f>
      </x:c>
      <x:c r="AI16" s="73" t="str">
        <x:f>IF(AND(AI$5&gt;=$E16,AI$5&lt;=$F16),IF(AI$5&lt;=$E16+ROUND(($F16-$E16)*$G16,0),2,1),"")</x:f>
      </x:c>
      <x:c r="AJ16" s="73" t="str">
        <x:f>IF(AND(AJ$5&gt;=$E16,AJ$5&lt;=$F16),IF(AJ$5&lt;=$E16+ROUND(($F16-$E16)*$G16,0),2,1),"")</x:f>
      </x:c>
      <x:c r="AK16" s="73" t="n">
        <x:f>IF(AND(AK$5&gt;=$E16,AK$5&lt;=$F16),IF(AK$5&lt;=$E16+ROUND(($F16-$E16)*$G16,0),2,1),"")</x:f>
        <x:v>2</x:v>
      </x:c>
      <x:c r="AL16" s="73" t="n">
        <x:f>IF(AND(AL$5&gt;=$E16,AL$5&lt;=$F16),IF(AL$5&lt;=$E16+ROUND(($F16-$E16)*$G16,0),2,1),"")</x:f>
        <x:v>1</x:v>
      </x:c>
      <x:c r="AM16" s="73" t="n">
        <x:f>IF(AND(AM$5&gt;=$E16,AM$5&lt;=$F16),IF(AM$5&lt;=$E16+ROUND(($F16-$E16)*$G16,0),2,1),"")</x:f>
        <x:v>1</x:v>
      </x:c>
      <x:c r="AN16" s="73" t="n">
        <x:f>IF(AND(AN$5&gt;=$E16,AN$5&lt;=$F16),IF(AN$5&lt;=$E16+ROUND(($F16-$E16)*$G16,0),2,1),"")</x:f>
        <x:v>1</x:v>
      </x:c>
      <x:c r="AO16" s="73" t="n">
        <x:f>IF(AND(AO$5&gt;=$E16,AO$5&lt;=$F16),IF(AO$5&lt;=$E16+ROUND(($F16-$E16)*$G16,0),2,1),"")</x:f>
        <x:v>1</x:v>
      </x:c>
      <x:c r="AP16" s="73" t="n">
        <x:f>IF(AND(AP$5&gt;=$E16,AP$5&lt;=$F16),IF(AP$5&lt;=$E16+ROUND(($F16-$E16)*$G16,0),2,1),"")</x:f>
        <x:v>1</x:v>
      </x:c>
      <x:c r="AQ16" s="73" t="n">
        <x:f>IF(AND(AQ$5&gt;=$E16,AQ$5&lt;=$F16),IF(AQ$5&lt;=$E16+ROUND(($F16-$E16)*$G16,0),2,1),"")</x:f>
        <x:v>1</x:v>
      </x:c>
      <x:c r="AR16" s="73" t="n">
        <x:f>IF(AND(AR$5&gt;=$E16,AR$5&lt;=$F16),IF(AR$5&lt;=$E16+ROUND(($F16-$E16)*$G16,0),2,1),"")</x:f>
        <x:v>1</x:v>
      </x:c>
      <x:c r="AS16" s="73" t="n">
        <x:f>IF(AND(AS$5&gt;=$E16,AS$5&lt;=$F16),IF(AS$5&lt;=$E16+ROUND(($F16-$E16)*$G16,0),2,1),"")</x:f>
        <x:v>1</x:v>
      </x:c>
      <x:c r="AT16" s="73" t="n">
        <x:f>IF(AND(AT$5&gt;=$E16,AT$5&lt;=$F16),IF(AT$5&lt;=$E16+ROUND(($F16-$E16)*$G16,0),2,1),"")</x:f>
        <x:v>1</x:v>
      </x:c>
      <x:c r="AU16" s="73" t="n">
        <x:f>IF(AND(AU$5&gt;=$E16,AU$5&lt;=$F16),IF(AU$5&lt;=$E16+ROUND(($F16-$E16)*$G16,0),2,1),"")</x:f>
        <x:v>1</x:v>
      </x:c>
      <x:c r="AV16" s="73" t="n">
        <x:f>IF(AND(AV$5&gt;=$E16,AV$5&lt;=$F16),IF(AV$5&lt;=$E16+ROUND(($F16-$E16)*$G16,0),2,1),"")</x:f>
        <x:v>1</x:v>
      </x:c>
      <x:c r="AW16" s="73" t="str">
        <x:f>IF(AND(AW$5&gt;=$E16,AW$5&lt;=$F16),IF(AW$5&lt;=$E16+ROUND(($F16-$E16)*$G16,0),2,1),"")</x:f>
      </x:c>
      <x:c r="AX16" s="73" t="str">
        <x:f>IF(AND(AX$5&gt;=$E16,AX$5&lt;=$F16),IF(AX$5&lt;=$E16+ROUND(($F16-$E16)*$G16,0),2,1),"")</x:f>
      </x:c>
      <x:c r="AY16" s="73" t="str">
        <x:f>IF(AND(AY$5&gt;=$E16,AY$5&lt;=$F16),IF(AY$5&lt;=$E16+ROUND(($F16-$E16)*$G16,0),2,1),"")</x:f>
      </x:c>
      <x:c r="AZ16" s="73" t="str">
        <x:f>IF(AND(AZ$5&gt;=$E16,AZ$5&lt;=$F16),IF(AZ$5&lt;=$E16+ROUND(($F16-$E16)*$G16,0),2,1),"")</x:f>
      </x:c>
      <x:c r="BA16" s="73" t="str">
        <x:f>IF(AND(BA$5&gt;=$E16,BA$5&lt;=$F16),IF(BA$5&lt;=$E16+ROUND(($F16-$E16)*$G16,0),2,1),"")</x:f>
      </x:c>
      <x:c r="BB16" s="73" t="str">
        <x:f>IF(AND(BB$5&gt;=$E16,BB$5&lt;=$F16),IF(BB$5&lt;=$E16+ROUND(($F16-$E16)*$G16,0),2,1),"")</x:f>
      </x:c>
      <x:c r="BC16" s="73" t="str">
        <x:f>IF(AND(BC$5&gt;=$E16,BC$5&lt;=$F16),IF(BC$5&lt;=$E16+ROUND(($F16-$E16)*$G16,0),2,1),"")</x:f>
      </x:c>
      <x:c r="BD16" s="73" t="str">
        <x:f>IF(AND(BD$5&gt;=$E16,BD$5&lt;=$F16),IF(BD$5&lt;=$E16+ROUND(($F16-$E16)*$G16,0),2,1),"")</x:f>
      </x:c>
      <x:c r="BE16" s="73" t="str">
        <x:f>IF(AND(BE$5&gt;=$E16,BE$5&lt;=$F16),IF(BE$5&lt;=$E16+ROUND(($F16-$E16)*$G16,0),2,1),"")</x:f>
      </x:c>
      <x:c r="BF16" s="73" t="str">
        <x:f>IF(AND(BF$5&gt;=$E16,BF$5&lt;=$F16),IF(BF$5&lt;=$E16+ROUND(($F16-$E16)*$G16,0),2,1),"")</x:f>
      </x:c>
      <x:c r="BG16" s="73" t="str">
        <x:f>IF(AND(BG$5&gt;=$E16,BG$5&lt;=$F16),IF(BG$5&lt;=$E16+ROUND(($F16-$E16)*$G16,0),2,1),"")</x:f>
      </x:c>
      <x:c r="BH16" s="73" t="str">
        <x:f>IF(AND(BH$5&gt;=$E16,BH$5&lt;=$F16),IF(BH$5&lt;=$E16+ROUND(($F16-$E16)*$G16,0),2,1),"")</x:f>
      </x:c>
      <x:c r="BI16" s="73" t="str">
        <x:f>IF(AND(BI$5&gt;=$E16,BI$5&lt;=$F16),IF(BI$5&lt;=$E16+ROUND(($F16-$E16)*$G16,0),2,1),"")</x:f>
      </x:c>
      <x:c r="BJ16" s="73" t="str">
        <x:f>IF(AND(BJ$5&gt;=$E16,BJ$5&lt;=$F16),IF(BJ$5&lt;=$E16+ROUND(($F16-$E16)*$G16,0),2,1),"")</x:f>
      </x:c>
      <x:c r="BK16" s="73" t="str">
        <x:f>IF(AND(BK$5&gt;=$E16,BK$5&lt;=$F16),IF(BK$5&lt;=$E16+ROUND(($F16-$E16)*$G16,0),2,1),"")</x:f>
      </x:c>
      <x:c r="BL16" s="73" t="str">
        <x:f>IF(AND(BL$5&gt;=$E16,BL$5&lt;=$F16),IF(BL$5&lt;=$E16+ROUND(($F16-$E16)*$G16,0),2,1),"")</x:f>
      </x:c>
      <x:c r="BM16" s="73" t="str">
        <x:f>IF(AND(BM$5&gt;=$E16,BM$5&lt;=$F16),IF(BM$5&lt;=$E16+ROUND(($F16-$E16)*$G16,0),2,1),"")</x:f>
      </x:c>
      <x:c r="BN16" s="73" t="str">
        <x:f>IF(AND(BN$5&gt;=$E16,BN$5&lt;=$F16),IF(BN$5&lt;=$E16+ROUND(($F16-$E16)*$G16,0),2,1),"")</x:f>
      </x:c>
      <x:c r="BO16" s="73" t="str">
        <x:f>IF(AND(BO$5&gt;=$E16,BO$5&lt;=$F16),IF(BO$5&lt;=$E16+ROUND(($F16-$E16)*$G16,0),2,1),"")</x:f>
      </x:c>
      <x:c r="BP16" s="73" t="str">
        <x:f>IF(AND(BP$5&gt;=$E16,BP$5&lt;=$F16),IF(BP$5&lt;=$E16+ROUND(($F16-$E16)*$G16,0),2,1),"")</x:f>
      </x:c>
      <x:c r="BQ16" s="73" t="str">
        <x:f>IF(AND(BQ$5&gt;=$E16,BQ$5&lt;=$F16),IF(BQ$5&lt;=$E16+ROUND(($F16-$E16)*$G16,0),2,1),"")</x:f>
      </x:c>
      <x:c r="BR16" s="73" t="str">
        <x:f>IF(AND(BR$5&gt;=$E16,BR$5&lt;=$F16),IF(BR$5&lt;=$E16+ROUND(($F16-$E16)*$G16,0),2,1),"")</x:f>
      </x:c>
      <x:c r="BS16" s="73" t="str">
        <x:f>IF(AND(BS$5&gt;=$E16,BS$5&lt;=$F16),IF(BS$5&lt;=$E16+ROUND(($F16-$E16)*$G16,0),2,1),"")</x:f>
      </x:c>
      <x:c r="BT16" s="73" t="str">
        <x:f>IF(AND(BT$5&gt;=$E16,BT$5&lt;=$F16),IF(BT$5&lt;=$E16+ROUND(($F16-$E16)*$G16,0),2,1),"")</x:f>
      </x:c>
      <x:c r="BU16" s="73" t="str">
        <x:f>IF(AND(BU$5&gt;=$E16,BU$5&lt;=$F16),IF(BU$5&lt;=$E16+ROUND(($F16-$E16)*$G16,0),2,1),"")</x:f>
      </x:c>
      <x:c r="BV16" s="73" t="str">
        <x:f>IF(AND(BV$5&gt;=$E16,BV$5&lt;=$F16),IF(BV$5&lt;=$E16+ROUND(($F16-$E16)*$G16,0),2,1),"")</x:f>
      </x:c>
      <x:c r="BW16" s="73" t="str">
        <x:f>IF(AND(BW$5&gt;=$E16,BW$5&lt;=$F16),IF(BW$5&lt;=$E16+ROUND(($F16-$E16)*$G16,0),2,1),"")</x:f>
      </x:c>
      <x:c r="BX16" s="73" t="str">
        <x:f>IF(AND(BX$5&gt;=$E16,BX$5&lt;=$F16),IF(BX$5&lt;=$E16+ROUND(($F16-$E16)*$G16,0),2,1),"")</x:f>
      </x:c>
    </x:row>
    <x:row r="17" ht="22" customHeight="1">
      <x:c r="A17" s="49" t="str">
        <x:f>IF('Task Plan'!A17="","",'Task Plan'!A17)</x:f>
        <x:v>4.3</x:v>
      </x:c>
      <x:c r="B17" s="75" t="str">
        <x:f>IF('Task Plan'!C17="","",'Task Plan'!C17)</x:f>
        <x:v>Develop page templates</x:v>
      </x:c>
      <x:c r="C17" s="49" t="str">
        <x:f>IF('Task Plan'!D17="","",'Task Plan'!D17)</x:f>
        <x:v>Marcus Lee</x:v>
      </x:c>
      <x:c r="D17" s="49" t="str">
        <x:f>IF('Task Plan'!F17="","",'Task Plan'!F17)</x:f>
        <x:v>Not Started</x:v>
      </x:c>
      <x:c r="E17" s="65" t="n">
        <x:f>IF('Task Plan'!G17="","",'Task Plan'!G17)</x:f>
        <x:v>46293</x:v>
      </x:c>
      <x:c r="F17" s="65" t="n">
        <x:f>IF('Task Plan'!H17="","",'Task Plan'!H17)</x:f>
        <x:v>46302</x:v>
      </x:c>
      <x:c r="G17" s="67" t="str">
        <x:f>IF('Task Plan'!J17="","",'Task Plan'!J17)</x:f>
      </x:c>
      <x:c r="H17" s="49" t="n">
        <x:f>IF('Task Plan'!I17="","",'Task Plan'!I17)</x:f>
        <x:v>10</x:v>
      </x:c>
      <x:c r="I17" s="73" t="str">
        <x:f>IF(AND(I$5&gt;=$E17,I$5&lt;=$F17),IF(I$5&lt;=$E17+ROUND(($F17-$E17)*$G17,0),2,1),"")</x:f>
      </x:c>
      <x:c r="J17" s="73" t="str">
        <x:f>IF(AND(J$5&gt;=$E17,J$5&lt;=$F17),IF(J$5&lt;=$E17+ROUND(($F17-$E17)*$G17,0),2,1),"")</x:f>
      </x:c>
      <x:c r="K17" s="73" t="str">
        <x:f>IF(AND(K$5&gt;=$E17,K$5&lt;=$F17),IF(K$5&lt;=$E17+ROUND(($F17-$E17)*$G17,0),2,1),"")</x:f>
      </x:c>
      <x:c r="L17" s="73" t="str">
        <x:f>IF(AND(L$5&gt;=$E17,L$5&lt;=$F17),IF(L$5&lt;=$E17+ROUND(($F17-$E17)*$G17,0),2,1),"")</x:f>
      </x:c>
      <x:c r="M17" s="73" t="str">
        <x:f>IF(AND(M$5&gt;=$E17,M$5&lt;=$F17),IF(M$5&lt;=$E17+ROUND(($F17-$E17)*$G17,0),2,1),"")</x:f>
      </x:c>
      <x:c r="N17" s="73" t="str">
        <x:f>IF(AND(N$5&gt;=$E17,N$5&lt;=$F17),IF(N$5&lt;=$E17+ROUND(($F17-$E17)*$G17,0),2,1),"")</x:f>
      </x:c>
      <x:c r="O17" s="73" t="str">
        <x:f>IF(AND(O$5&gt;=$E17,O$5&lt;=$F17),IF(O$5&lt;=$E17+ROUND(($F17-$E17)*$G17,0),2,1),"")</x:f>
      </x:c>
      <x:c r="P17" s="73" t="str">
        <x:f>IF(AND(P$5&gt;=$E17,P$5&lt;=$F17),IF(P$5&lt;=$E17+ROUND(($F17-$E17)*$G17,0),2,1),"")</x:f>
      </x:c>
      <x:c r="Q17" s="73" t="str">
        <x:f>IF(AND(Q$5&gt;=$E17,Q$5&lt;=$F17),IF(Q$5&lt;=$E17+ROUND(($F17-$E17)*$G17,0),2,1),"")</x:f>
      </x:c>
      <x:c r="R17" s="73" t="str">
        <x:f>IF(AND(R$5&gt;=$E17,R$5&lt;=$F17),IF(R$5&lt;=$E17+ROUND(($F17-$E17)*$G17,0),2,1),"")</x:f>
      </x:c>
      <x:c r="S17" s="73" t="str">
        <x:f>IF(AND(S$5&gt;=$E17,S$5&lt;=$F17),IF(S$5&lt;=$E17+ROUND(($F17-$E17)*$G17,0),2,1),"")</x:f>
      </x:c>
      <x:c r="T17" s="73" t="str">
        <x:f>IF(AND(T$5&gt;=$E17,T$5&lt;=$F17),IF(T$5&lt;=$E17+ROUND(($F17-$E17)*$G17,0),2,1),"")</x:f>
      </x:c>
      <x:c r="U17" s="73" t="str">
        <x:f>IF(AND(U$5&gt;=$E17,U$5&lt;=$F17),IF(U$5&lt;=$E17+ROUND(($F17-$E17)*$G17,0),2,1),"")</x:f>
      </x:c>
      <x:c r="V17" s="73" t="str">
        <x:f>IF(AND(V$5&gt;=$E17,V$5&lt;=$F17),IF(V$5&lt;=$E17+ROUND(($F17-$E17)*$G17,0),2,1),"")</x:f>
      </x:c>
      <x:c r="W17" s="73" t="str">
        <x:f>IF(AND(W$5&gt;=$E17,W$5&lt;=$F17),IF(W$5&lt;=$E17+ROUND(($F17-$E17)*$G17,0),2,1),"")</x:f>
      </x:c>
      <x:c r="X17" s="73" t="str">
        <x:f>IF(AND(X$5&gt;=$E17,X$5&lt;=$F17),IF(X$5&lt;=$E17+ROUND(($F17-$E17)*$G17,0),2,1),"")</x:f>
      </x:c>
      <x:c r="Y17" s="73" t="str">
        <x:f>IF(AND(Y$5&gt;=$E17,Y$5&lt;=$F17),IF(Y$5&lt;=$E17+ROUND(($F17-$E17)*$G17,0),2,1),"")</x:f>
      </x:c>
      <x:c r="Z17" s="73" t="str">
        <x:f>IF(AND(Z$5&gt;=$E17,Z$5&lt;=$F17),IF(Z$5&lt;=$E17+ROUND(($F17-$E17)*$G17,0),2,1),"")</x:f>
      </x:c>
      <x:c r="AA17" s="73" t="str">
        <x:f>IF(AND(AA$5&gt;=$E17,AA$5&lt;=$F17),IF(AA$5&lt;=$E17+ROUND(($F17-$E17)*$G17,0),2,1),"")</x:f>
      </x:c>
      <x:c r="AB17" s="73" t="str">
        <x:f>IF(AND(AB$5&gt;=$E17,AB$5&lt;=$F17),IF(AB$5&lt;=$E17+ROUND(($F17-$E17)*$G17,0),2,1),"")</x:f>
      </x:c>
      <x:c r="AC17" s="73" t="str">
        <x:f>IF(AND(AC$5&gt;=$E17,AC$5&lt;=$F17),IF(AC$5&lt;=$E17+ROUND(($F17-$E17)*$G17,0),2,1),"")</x:f>
      </x:c>
      <x:c r="AD17" s="73" t="str">
        <x:f>IF(AND(AD$5&gt;=$E17,AD$5&lt;=$F17),IF(AD$5&lt;=$E17+ROUND(($F17-$E17)*$G17,0),2,1),"")</x:f>
      </x:c>
      <x:c r="AE17" s="73" t="str">
        <x:f>IF(AND(AE$5&gt;=$E17,AE$5&lt;=$F17),IF(AE$5&lt;=$E17+ROUND(($F17-$E17)*$G17,0),2,1),"")</x:f>
      </x:c>
      <x:c r="AF17" s="73" t="str">
        <x:f>IF(AND(AF$5&gt;=$E17,AF$5&lt;=$F17),IF(AF$5&lt;=$E17+ROUND(($F17-$E17)*$G17,0),2,1),"")</x:f>
      </x:c>
      <x:c r="AG17" s="73" t="str">
        <x:f>IF(AND(AG$5&gt;=$E17,AG$5&lt;=$F17),IF(AG$5&lt;=$E17+ROUND(($F17-$E17)*$G17,0),2,1),"")</x:f>
      </x:c>
      <x:c r="AH17" s="73" t="str">
        <x:f>IF(AND(AH$5&gt;=$E17,AH$5&lt;=$F17),IF(AH$5&lt;=$E17+ROUND(($F17-$E17)*$G17,0),2,1),"")</x:f>
      </x:c>
      <x:c r="AI17" s="73" t="str">
        <x:f>IF(AND(AI$5&gt;=$E17,AI$5&lt;=$F17),IF(AI$5&lt;=$E17+ROUND(($F17-$E17)*$G17,0),2,1),"")</x:f>
      </x:c>
      <x:c r="AJ17" s="73" t="str">
        <x:f>IF(AND(AJ$5&gt;=$E17,AJ$5&lt;=$F17),IF(AJ$5&lt;=$E17+ROUND(($F17-$E17)*$G17,0),2,1),"")</x:f>
      </x:c>
      <x:c r="AK17" s="73" t="str">
        <x:f>IF(AND(AK$5&gt;=$E17,AK$5&lt;=$F17),IF(AK$5&lt;=$E17+ROUND(($F17-$E17)*$G17,0),2,1),"")</x:f>
      </x:c>
      <x:c r="AL17" s="73" t="str">
        <x:f>IF(AND(AL$5&gt;=$E17,AL$5&lt;=$F17),IF(AL$5&lt;=$E17+ROUND(($F17-$E17)*$G17,0),2,1),"")</x:f>
      </x:c>
      <x:c r="AM17" s="73" t="str">
        <x:f>IF(AND(AM$5&gt;=$E17,AM$5&lt;=$F17),IF(AM$5&lt;=$E17+ROUND(($F17-$E17)*$G17,0),2,1),"")</x:f>
      </x:c>
      <x:c r="AN17" s="73" t="str">
        <x:f>IF(AND(AN$5&gt;=$E17,AN$5&lt;=$F17),IF(AN$5&lt;=$E17+ROUND(($F17-$E17)*$G17,0),2,1),"")</x:f>
      </x:c>
      <x:c r="AO17" s="73" t="str">
        <x:f>IF(AND(AO$5&gt;=$E17,AO$5&lt;=$F17),IF(AO$5&lt;=$E17+ROUND(($F17-$E17)*$G17,0),2,1),"")</x:f>
      </x:c>
      <x:c r="AP17" s="73" t="str">
        <x:f>IF(AND(AP$5&gt;=$E17,AP$5&lt;=$F17),IF(AP$5&lt;=$E17+ROUND(($F17-$E17)*$G17,0),2,1),"")</x:f>
      </x:c>
      <x:c r="AQ17" s="73" t="str">
        <x:f>IF(AND(AQ$5&gt;=$E17,AQ$5&lt;=$F17),IF(AQ$5&lt;=$E17+ROUND(($F17-$E17)*$G17,0),2,1),"")</x:f>
      </x:c>
      <x:c r="AR17" s="73" t="n">
        <x:f>IF(AND(AR$5&gt;=$E17,AR$5&lt;=$F17),IF(AR$5&lt;=$E17+ROUND(($F17-$E17)*$G17,0),2,1),"")</x:f>
        <x:v>2</x:v>
      </x:c>
      <x:c r="AS17" s="73" t="n">
        <x:f>IF(AND(AS$5&gt;=$E17,AS$5&lt;=$F17),IF(AS$5&lt;=$E17+ROUND(($F17-$E17)*$G17,0),2,1),"")</x:f>
        <x:v>1</x:v>
      </x:c>
      <x:c r="AT17" s="73" t="n">
        <x:f>IF(AND(AT$5&gt;=$E17,AT$5&lt;=$F17),IF(AT$5&lt;=$E17+ROUND(($F17-$E17)*$G17,0),2,1),"")</x:f>
        <x:v>1</x:v>
      </x:c>
      <x:c r="AU17" s="73" t="n">
        <x:f>IF(AND(AU$5&gt;=$E17,AU$5&lt;=$F17),IF(AU$5&lt;=$E17+ROUND(($F17-$E17)*$G17,0),2,1),"")</x:f>
        <x:v>1</x:v>
      </x:c>
      <x:c r="AV17" s="73" t="n">
        <x:f>IF(AND(AV$5&gt;=$E17,AV$5&lt;=$F17),IF(AV$5&lt;=$E17+ROUND(($F17-$E17)*$G17,0),2,1),"")</x:f>
        <x:v>1</x:v>
      </x:c>
      <x:c r="AW17" s="73" t="n">
        <x:f>IF(AND(AW$5&gt;=$E17,AW$5&lt;=$F17),IF(AW$5&lt;=$E17+ROUND(($F17-$E17)*$G17,0),2,1),"")</x:f>
        <x:v>1</x:v>
      </x:c>
      <x:c r="AX17" s="73" t="n">
        <x:f>IF(AND(AX$5&gt;=$E17,AX$5&lt;=$F17),IF(AX$5&lt;=$E17+ROUND(($F17-$E17)*$G17,0),2,1),"")</x:f>
        <x:v>1</x:v>
      </x:c>
      <x:c r="AY17" s="73" t="n">
        <x:f>IF(AND(AY$5&gt;=$E17,AY$5&lt;=$F17),IF(AY$5&lt;=$E17+ROUND(($F17-$E17)*$G17,0),2,1),"")</x:f>
        <x:v>1</x:v>
      </x:c>
      <x:c r="AZ17" s="73" t="n">
        <x:f>IF(AND(AZ$5&gt;=$E17,AZ$5&lt;=$F17),IF(AZ$5&lt;=$E17+ROUND(($F17-$E17)*$G17,0),2,1),"")</x:f>
        <x:v>1</x:v>
      </x:c>
      <x:c r="BA17" s="73" t="n">
        <x:f>IF(AND(BA$5&gt;=$E17,BA$5&lt;=$F17),IF(BA$5&lt;=$E17+ROUND(($F17-$E17)*$G17,0),2,1),"")</x:f>
        <x:v>1</x:v>
      </x:c>
      <x:c r="BB17" s="73" t="str">
        <x:f>IF(AND(BB$5&gt;=$E17,BB$5&lt;=$F17),IF(BB$5&lt;=$E17+ROUND(($F17-$E17)*$G17,0),2,1),"")</x:f>
      </x:c>
      <x:c r="BC17" s="73" t="str">
        <x:f>IF(AND(BC$5&gt;=$E17,BC$5&lt;=$F17),IF(BC$5&lt;=$E17+ROUND(($F17-$E17)*$G17,0),2,1),"")</x:f>
      </x:c>
      <x:c r="BD17" s="73" t="str">
        <x:f>IF(AND(BD$5&gt;=$E17,BD$5&lt;=$F17),IF(BD$5&lt;=$E17+ROUND(($F17-$E17)*$G17,0),2,1),"")</x:f>
      </x:c>
      <x:c r="BE17" s="73" t="str">
        <x:f>IF(AND(BE$5&gt;=$E17,BE$5&lt;=$F17),IF(BE$5&lt;=$E17+ROUND(($F17-$E17)*$G17,0),2,1),"")</x:f>
      </x:c>
      <x:c r="BF17" s="73" t="str">
        <x:f>IF(AND(BF$5&gt;=$E17,BF$5&lt;=$F17),IF(BF$5&lt;=$E17+ROUND(($F17-$E17)*$G17,0),2,1),"")</x:f>
      </x:c>
      <x:c r="BG17" s="73" t="str">
        <x:f>IF(AND(BG$5&gt;=$E17,BG$5&lt;=$F17),IF(BG$5&lt;=$E17+ROUND(($F17-$E17)*$G17,0),2,1),"")</x:f>
      </x:c>
      <x:c r="BH17" s="73" t="str">
        <x:f>IF(AND(BH$5&gt;=$E17,BH$5&lt;=$F17),IF(BH$5&lt;=$E17+ROUND(($F17-$E17)*$G17,0),2,1),"")</x:f>
      </x:c>
      <x:c r="BI17" s="73" t="str">
        <x:f>IF(AND(BI$5&gt;=$E17,BI$5&lt;=$F17),IF(BI$5&lt;=$E17+ROUND(($F17-$E17)*$G17,0),2,1),"")</x:f>
      </x:c>
      <x:c r="BJ17" s="73" t="str">
        <x:f>IF(AND(BJ$5&gt;=$E17,BJ$5&lt;=$F17),IF(BJ$5&lt;=$E17+ROUND(($F17-$E17)*$G17,0),2,1),"")</x:f>
      </x:c>
      <x:c r="BK17" s="73" t="str">
        <x:f>IF(AND(BK$5&gt;=$E17,BK$5&lt;=$F17),IF(BK$5&lt;=$E17+ROUND(($F17-$E17)*$G17,0),2,1),"")</x:f>
      </x:c>
      <x:c r="BL17" s="73" t="str">
        <x:f>IF(AND(BL$5&gt;=$E17,BL$5&lt;=$F17),IF(BL$5&lt;=$E17+ROUND(($F17-$E17)*$G17,0),2,1),"")</x:f>
      </x:c>
      <x:c r="BM17" s="73" t="str">
        <x:f>IF(AND(BM$5&gt;=$E17,BM$5&lt;=$F17),IF(BM$5&lt;=$E17+ROUND(($F17-$E17)*$G17,0),2,1),"")</x:f>
      </x:c>
      <x:c r="BN17" s="73" t="str">
        <x:f>IF(AND(BN$5&gt;=$E17,BN$5&lt;=$F17),IF(BN$5&lt;=$E17+ROUND(($F17-$E17)*$G17,0),2,1),"")</x:f>
      </x:c>
      <x:c r="BO17" s="73" t="str">
        <x:f>IF(AND(BO$5&gt;=$E17,BO$5&lt;=$F17),IF(BO$5&lt;=$E17+ROUND(($F17-$E17)*$G17,0),2,1),"")</x:f>
      </x:c>
      <x:c r="BP17" s="73" t="str">
        <x:f>IF(AND(BP$5&gt;=$E17,BP$5&lt;=$F17),IF(BP$5&lt;=$E17+ROUND(($F17-$E17)*$G17,0),2,1),"")</x:f>
      </x:c>
      <x:c r="BQ17" s="73" t="str">
        <x:f>IF(AND(BQ$5&gt;=$E17,BQ$5&lt;=$F17),IF(BQ$5&lt;=$E17+ROUND(($F17-$E17)*$G17,0),2,1),"")</x:f>
      </x:c>
      <x:c r="BR17" s="73" t="str">
        <x:f>IF(AND(BR$5&gt;=$E17,BR$5&lt;=$F17),IF(BR$5&lt;=$E17+ROUND(($F17-$E17)*$G17,0),2,1),"")</x:f>
      </x:c>
      <x:c r="BS17" s="73" t="str">
        <x:f>IF(AND(BS$5&gt;=$E17,BS$5&lt;=$F17),IF(BS$5&lt;=$E17+ROUND(($F17-$E17)*$G17,0),2,1),"")</x:f>
      </x:c>
      <x:c r="BT17" s="73" t="str">
        <x:f>IF(AND(BT$5&gt;=$E17,BT$5&lt;=$F17),IF(BT$5&lt;=$E17+ROUND(($F17-$E17)*$G17,0),2,1),"")</x:f>
      </x:c>
      <x:c r="BU17" s="73" t="str">
        <x:f>IF(AND(BU$5&gt;=$E17,BU$5&lt;=$F17),IF(BU$5&lt;=$E17+ROUND(($F17-$E17)*$G17,0),2,1),"")</x:f>
      </x:c>
      <x:c r="BV17" s="73" t="str">
        <x:f>IF(AND(BV$5&gt;=$E17,BV$5&lt;=$F17),IF(BV$5&lt;=$E17+ROUND(($F17-$E17)*$G17,0),2,1),"")</x:f>
      </x:c>
      <x:c r="BW17" s="73" t="str">
        <x:f>IF(AND(BW$5&gt;=$E17,BW$5&lt;=$F17),IF(BW$5&lt;=$E17+ROUND(($F17-$E17)*$G17,0),2,1),"")</x:f>
      </x:c>
      <x:c r="BX17" s="73" t="str">
        <x:f>IF(AND(BX$5&gt;=$E17,BX$5&lt;=$F17),IF(BX$5&lt;=$E17+ROUND(($F17-$E17)*$G17,0),2,1),"")</x:f>
      </x:c>
    </x:row>
    <x:row r="18" ht="22" customHeight="1">
      <x:c r="A18" s="49" t="str">
        <x:f>IF('Task Plan'!A18="","",'Task Plan'!A18)</x:f>
        <x:v>4.4</x:v>
      </x:c>
      <x:c r="B18" s="75" t="str">
        <x:f>IF('Task Plan'!C18="","",'Task Plan'!C18)</x:f>
        <x:v>Performance and accessibility pass</x:v>
      </x:c>
      <x:c r="C18" s="49" t="str">
        <x:f>IF('Task Plan'!D18="","",'Task Plan'!D18)</x:f>
        <x:v>Marcus Lee</x:v>
      </x:c>
      <x:c r="D18" s="49" t="str">
        <x:f>IF('Task Plan'!F18="","",'Task Plan'!F18)</x:f>
        <x:v>Not Started</x:v>
      </x:c>
      <x:c r="E18" s="65" t="n">
        <x:f>IF('Task Plan'!G18="","",'Task Plan'!G18)</x:f>
        <x:v>46300</x:v>
      </x:c>
      <x:c r="F18" s="65" t="n">
        <x:f>IF('Task Plan'!H18="","",'Task Plan'!H18)</x:f>
        <x:v>46304</x:v>
      </x:c>
      <x:c r="G18" s="67" t="str">
        <x:f>IF('Task Plan'!J18="","",'Task Plan'!J18)</x:f>
      </x:c>
      <x:c r="H18" s="49" t="n">
        <x:f>IF('Task Plan'!I18="","",'Task Plan'!I18)</x:f>
        <x:v>5</x:v>
      </x:c>
      <x:c r="I18" s="73" t="str">
        <x:f>IF(AND(I$5&gt;=$E18,I$5&lt;=$F18),IF(I$5&lt;=$E18+ROUND(($F18-$E18)*$G18,0),2,1),"")</x:f>
      </x:c>
      <x:c r="J18" s="73" t="str">
        <x:f>IF(AND(J$5&gt;=$E18,J$5&lt;=$F18),IF(J$5&lt;=$E18+ROUND(($F18-$E18)*$G18,0),2,1),"")</x:f>
      </x:c>
      <x:c r="K18" s="73" t="str">
        <x:f>IF(AND(K$5&gt;=$E18,K$5&lt;=$F18),IF(K$5&lt;=$E18+ROUND(($F18-$E18)*$G18,0),2,1),"")</x:f>
      </x:c>
      <x:c r="L18" s="73" t="str">
        <x:f>IF(AND(L$5&gt;=$E18,L$5&lt;=$F18),IF(L$5&lt;=$E18+ROUND(($F18-$E18)*$G18,0),2,1),"")</x:f>
      </x:c>
      <x:c r="M18" s="73" t="str">
        <x:f>IF(AND(M$5&gt;=$E18,M$5&lt;=$F18),IF(M$5&lt;=$E18+ROUND(($F18-$E18)*$G18,0),2,1),"")</x:f>
      </x:c>
      <x:c r="N18" s="73" t="str">
        <x:f>IF(AND(N$5&gt;=$E18,N$5&lt;=$F18),IF(N$5&lt;=$E18+ROUND(($F18-$E18)*$G18,0),2,1),"")</x:f>
      </x:c>
      <x:c r="O18" s="73" t="str">
        <x:f>IF(AND(O$5&gt;=$E18,O$5&lt;=$F18),IF(O$5&lt;=$E18+ROUND(($F18-$E18)*$G18,0),2,1),"")</x:f>
      </x:c>
      <x:c r="P18" s="73" t="str">
        <x:f>IF(AND(P$5&gt;=$E18,P$5&lt;=$F18),IF(P$5&lt;=$E18+ROUND(($F18-$E18)*$G18,0),2,1),"")</x:f>
      </x:c>
      <x:c r="Q18" s="73" t="str">
        <x:f>IF(AND(Q$5&gt;=$E18,Q$5&lt;=$F18),IF(Q$5&lt;=$E18+ROUND(($F18-$E18)*$G18,0),2,1),"")</x:f>
      </x:c>
      <x:c r="R18" s="73" t="str">
        <x:f>IF(AND(R$5&gt;=$E18,R$5&lt;=$F18),IF(R$5&lt;=$E18+ROUND(($F18-$E18)*$G18,0),2,1),"")</x:f>
      </x:c>
      <x:c r="S18" s="73" t="str">
        <x:f>IF(AND(S$5&gt;=$E18,S$5&lt;=$F18),IF(S$5&lt;=$E18+ROUND(($F18-$E18)*$G18,0),2,1),"")</x:f>
      </x:c>
      <x:c r="T18" s="73" t="str">
        <x:f>IF(AND(T$5&gt;=$E18,T$5&lt;=$F18),IF(T$5&lt;=$E18+ROUND(($F18-$E18)*$G18,0),2,1),"")</x:f>
      </x:c>
      <x:c r="U18" s="73" t="str">
        <x:f>IF(AND(U$5&gt;=$E18,U$5&lt;=$F18),IF(U$5&lt;=$E18+ROUND(($F18-$E18)*$G18,0),2,1),"")</x:f>
      </x:c>
      <x:c r="V18" s="73" t="str">
        <x:f>IF(AND(V$5&gt;=$E18,V$5&lt;=$F18),IF(V$5&lt;=$E18+ROUND(($F18-$E18)*$G18,0),2,1),"")</x:f>
      </x:c>
      <x:c r="W18" s="73" t="str">
        <x:f>IF(AND(W$5&gt;=$E18,W$5&lt;=$F18),IF(W$5&lt;=$E18+ROUND(($F18-$E18)*$G18,0),2,1),"")</x:f>
      </x:c>
      <x:c r="X18" s="73" t="str">
        <x:f>IF(AND(X$5&gt;=$E18,X$5&lt;=$F18),IF(X$5&lt;=$E18+ROUND(($F18-$E18)*$G18,0),2,1),"")</x:f>
      </x:c>
      <x:c r="Y18" s="73" t="str">
        <x:f>IF(AND(Y$5&gt;=$E18,Y$5&lt;=$F18),IF(Y$5&lt;=$E18+ROUND(($F18-$E18)*$G18,0),2,1),"")</x:f>
      </x:c>
      <x:c r="Z18" s="73" t="str">
        <x:f>IF(AND(Z$5&gt;=$E18,Z$5&lt;=$F18),IF(Z$5&lt;=$E18+ROUND(($F18-$E18)*$G18,0),2,1),"")</x:f>
      </x:c>
      <x:c r="AA18" s="73" t="str">
        <x:f>IF(AND(AA$5&gt;=$E18,AA$5&lt;=$F18),IF(AA$5&lt;=$E18+ROUND(($F18-$E18)*$G18,0),2,1),"")</x:f>
      </x:c>
      <x:c r="AB18" s="73" t="str">
        <x:f>IF(AND(AB$5&gt;=$E18,AB$5&lt;=$F18),IF(AB$5&lt;=$E18+ROUND(($F18-$E18)*$G18,0),2,1),"")</x:f>
      </x:c>
      <x:c r="AC18" s="73" t="str">
        <x:f>IF(AND(AC$5&gt;=$E18,AC$5&lt;=$F18),IF(AC$5&lt;=$E18+ROUND(($F18-$E18)*$G18,0),2,1),"")</x:f>
      </x:c>
      <x:c r="AD18" s="73" t="str">
        <x:f>IF(AND(AD$5&gt;=$E18,AD$5&lt;=$F18),IF(AD$5&lt;=$E18+ROUND(($F18-$E18)*$G18,0),2,1),"")</x:f>
      </x:c>
      <x:c r="AE18" s="73" t="str">
        <x:f>IF(AND(AE$5&gt;=$E18,AE$5&lt;=$F18),IF(AE$5&lt;=$E18+ROUND(($F18-$E18)*$G18,0),2,1),"")</x:f>
      </x:c>
      <x:c r="AF18" s="73" t="str">
        <x:f>IF(AND(AF$5&gt;=$E18,AF$5&lt;=$F18),IF(AF$5&lt;=$E18+ROUND(($F18-$E18)*$G18,0),2,1),"")</x:f>
      </x:c>
      <x:c r="AG18" s="73" t="str">
        <x:f>IF(AND(AG$5&gt;=$E18,AG$5&lt;=$F18),IF(AG$5&lt;=$E18+ROUND(($F18-$E18)*$G18,0),2,1),"")</x:f>
      </x:c>
      <x:c r="AH18" s="73" t="str">
        <x:f>IF(AND(AH$5&gt;=$E18,AH$5&lt;=$F18),IF(AH$5&lt;=$E18+ROUND(($F18-$E18)*$G18,0),2,1),"")</x:f>
      </x:c>
      <x:c r="AI18" s="73" t="str">
        <x:f>IF(AND(AI$5&gt;=$E18,AI$5&lt;=$F18),IF(AI$5&lt;=$E18+ROUND(($F18-$E18)*$G18,0),2,1),"")</x:f>
      </x:c>
      <x:c r="AJ18" s="73" t="str">
        <x:f>IF(AND(AJ$5&gt;=$E18,AJ$5&lt;=$F18),IF(AJ$5&lt;=$E18+ROUND(($F18-$E18)*$G18,0),2,1),"")</x:f>
      </x:c>
      <x:c r="AK18" s="73" t="str">
        <x:f>IF(AND(AK$5&gt;=$E18,AK$5&lt;=$F18),IF(AK$5&lt;=$E18+ROUND(($F18-$E18)*$G18,0),2,1),"")</x:f>
      </x:c>
      <x:c r="AL18" s="73" t="str">
        <x:f>IF(AND(AL$5&gt;=$E18,AL$5&lt;=$F18),IF(AL$5&lt;=$E18+ROUND(($F18-$E18)*$G18,0),2,1),"")</x:f>
      </x:c>
      <x:c r="AM18" s="73" t="str">
        <x:f>IF(AND(AM$5&gt;=$E18,AM$5&lt;=$F18),IF(AM$5&lt;=$E18+ROUND(($F18-$E18)*$G18,0),2,1),"")</x:f>
      </x:c>
      <x:c r="AN18" s="73" t="str">
        <x:f>IF(AND(AN$5&gt;=$E18,AN$5&lt;=$F18),IF(AN$5&lt;=$E18+ROUND(($F18-$E18)*$G18,0),2,1),"")</x:f>
      </x:c>
      <x:c r="AO18" s="73" t="str">
        <x:f>IF(AND(AO$5&gt;=$E18,AO$5&lt;=$F18),IF(AO$5&lt;=$E18+ROUND(($F18-$E18)*$G18,0),2,1),"")</x:f>
      </x:c>
      <x:c r="AP18" s="73" t="str">
        <x:f>IF(AND(AP$5&gt;=$E18,AP$5&lt;=$F18),IF(AP$5&lt;=$E18+ROUND(($F18-$E18)*$G18,0),2,1),"")</x:f>
      </x:c>
      <x:c r="AQ18" s="73" t="str">
        <x:f>IF(AND(AQ$5&gt;=$E18,AQ$5&lt;=$F18),IF(AQ$5&lt;=$E18+ROUND(($F18-$E18)*$G18,0),2,1),"")</x:f>
      </x:c>
      <x:c r="AR18" s="73" t="str">
        <x:f>IF(AND(AR$5&gt;=$E18,AR$5&lt;=$F18),IF(AR$5&lt;=$E18+ROUND(($F18-$E18)*$G18,0),2,1),"")</x:f>
      </x:c>
      <x:c r="AS18" s="73" t="str">
        <x:f>IF(AND(AS$5&gt;=$E18,AS$5&lt;=$F18),IF(AS$5&lt;=$E18+ROUND(($F18-$E18)*$G18,0),2,1),"")</x:f>
      </x:c>
      <x:c r="AT18" s="73" t="str">
        <x:f>IF(AND(AT$5&gt;=$E18,AT$5&lt;=$F18),IF(AT$5&lt;=$E18+ROUND(($F18-$E18)*$G18,0),2,1),"")</x:f>
      </x:c>
      <x:c r="AU18" s="73" t="str">
        <x:f>IF(AND(AU$5&gt;=$E18,AU$5&lt;=$F18),IF(AU$5&lt;=$E18+ROUND(($F18-$E18)*$G18,0),2,1),"")</x:f>
      </x:c>
      <x:c r="AV18" s="73" t="str">
        <x:f>IF(AND(AV$5&gt;=$E18,AV$5&lt;=$F18),IF(AV$5&lt;=$E18+ROUND(($F18-$E18)*$G18,0),2,1),"")</x:f>
      </x:c>
      <x:c r="AW18" s="73" t="str">
        <x:f>IF(AND(AW$5&gt;=$E18,AW$5&lt;=$F18),IF(AW$5&lt;=$E18+ROUND(($F18-$E18)*$G18,0),2,1),"")</x:f>
      </x:c>
      <x:c r="AX18" s="73" t="str">
        <x:f>IF(AND(AX$5&gt;=$E18,AX$5&lt;=$F18),IF(AX$5&lt;=$E18+ROUND(($F18-$E18)*$G18,0),2,1),"")</x:f>
      </x:c>
      <x:c r="AY18" s="73" t="n">
        <x:f>IF(AND(AY$5&gt;=$E18,AY$5&lt;=$F18),IF(AY$5&lt;=$E18+ROUND(($F18-$E18)*$G18,0),2,1),"")</x:f>
        <x:v>2</x:v>
      </x:c>
      <x:c r="AZ18" s="73" t="n">
        <x:f>IF(AND(AZ$5&gt;=$E18,AZ$5&lt;=$F18),IF(AZ$5&lt;=$E18+ROUND(($F18-$E18)*$G18,0),2,1),"")</x:f>
        <x:v>1</x:v>
      </x:c>
      <x:c r="BA18" s="73" t="n">
        <x:f>IF(AND(BA$5&gt;=$E18,BA$5&lt;=$F18),IF(BA$5&lt;=$E18+ROUND(($F18-$E18)*$G18,0),2,1),"")</x:f>
        <x:v>1</x:v>
      </x:c>
      <x:c r="BB18" s="73" t="n">
        <x:f>IF(AND(BB$5&gt;=$E18,BB$5&lt;=$F18),IF(BB$5&lt;=$E18+ROUND(($F18-$E18)*$G18,0),2,1),"")</x:f>
        <x:v>1</x:v>
      </x:c>
      <x:c r="BC18" s="73" t="n">
        <x:f>IF(AND(BC$5&gt;=$E18,BC$5&lt;=$F18),IF(BC$5&lt;=$E18+ROUND(($F18-$E18)*$G18,0),2,1),"")</x:f>
        <x:v>1</x:v>
      </x:c>
      <x:c r="BD18" s="73" t="str">
        <x:f>IF(AND(BD$5&gt;=$E18,BD$5&lt;=$F18),IF(BD$5&lt;=$E18+ROUND(($F18-$E18)*$G18,0),2,1),"")</x:f>
      </x:c>
      <x:c r="BE18" s="73" t="str">
        <x:f>IF(AND(BE$5&gt;=$E18,BE$5&lt;=$F18),IF(BE$5&lt;=$E18+ROUND(($F18-$E18)*$G18,0),2,1),"")</x:f>
      </x:c>
      <x:c r="BF18" s="73" t="str">
        <x:f>IF(AND(BF$5&gt;=$E18,BF$5&lt;=$F18),IF(BF$5&lt;=$E18+ROUND(($F18-$E18)*$G18,0),2,1),"")</x:f>
      </x:c>
      <x:c r="BG18" s="73" t="str">
        <x:f>IF(AND(BG$5&gt;=$E18,BG$5&lt;=$F18),IF(BG$5&lt;=$E18+ROUND(($F18-$E18)*$G18,0),2,1),"")</x:f>
      </x:c>
      <x:c r="BH18" s="73" t="str">
        <x:f>IF(AND(BH$5&gt;=$E18,BH$5&lt;=$F18),IF(BH$5&lt;=$E18+ROUND(($F18-$E18)*$G18,0),2,1),"")</x:f>
      </x:c>
      <x:c r="BI18" s="73" t="str">
        <x:f>IF(AND(BI$5&gt;=$E18,BI$5&lt;=$F18),IF(BI$5&lt;=$E18+ROUND(($F18-$E18)*$G18,0),2,1),"")</x:f>
      </x:c>
      <x:c r="BJ18" s="73" t="str">
        <x:f>IF(AND(BJ$5&gt;=$E18,BJ$5&lt;=$F18),IF(BJ$5&lt;=$E18+ROUND(($F18-$E18)*$G18,0),2,1),"")</x:f>
      </x:c>
      <x:c r="BK18" s="73" t="str">
        <x:f>IF(AND(BK$5&gt;=$E18,BK$5&lt;=$F18),IF(BK$5&lt;=$E18+ROUND(($F18-$E18)*$G18,0),2,1),"")</x:f>
      </x:c>
      <x:c r="BL18" s="73" t="str">
        <x:f>IF(AND(BL$5&gt;=$E18,BL$5&lt;=$F18),IF(BL$5&lt;=$E18+ROUND(($F18-$E18)*$G18,0),2,1),"")</x:f>
      </x:c>
      <x:c r="BM18" s="73" t="str">
        <x:f>IF(AND(BM$5&gt;=$E18,BM$5&lt;=$F18),IF(BM$5&lt;=$E18+ROUND(($F18-$E18)*$G18,0),2,1),"")</x:f>
      </x:c>
      <x:c r="BN18" s="73" t="str">
        <x:f>IF(AND(BN$5&gt;=$E18,BN$5&lt;=$F18),IF(BN$5&lt;=$E18+ROUND(($F18-$E18)*$G18,0),2,1),"")</x:f>
      </x:c>
      <x:c r="BO18" s="73" t="str">
        <x:f>IF(AND(BO$5&gt;=$E18,BO$5&lt;=$F18),IF(BO$5&lt;=$E18+ROUND(($F18-$E18)*$G18,0),2,1),"")</x:f>
      </x:c>
      <x:c r="BP18" s="73" t="str">
        <x:f>IF(AND(BP$5&gt;=$E18,BP$5&lt;=$F18),IF(BP$5&lt;=$E18+ROUND(($F18-$E18)*$G18,0),2,1),"")</x:f>
      </x:c>
      <x:c r="BQ18" s="73" t="str">
        <x:f>IF(AND(BQ$5&gt;=$E18,BQ$5&lt;=$F18),IF(BQ$5&lt;=$E18+ROUND(($F18-$E18)*$G18,0),2,1),"")</x:f>
      </x:c>
      <x:c r="BR18" s="73" t="str">
        <x:f>IF(AND(BR$5&gt;=$E18,BR$5&lt;=$F18),IF(BR$5&lt;=$E18+ROUND(($F18-$E18)*$G18,0),2,1),"")</x:f>
      </x:c>
      <x:c r="BS18" s="73" t="str">
        <x:f>IF(AND(BS$5&gt;=$E18,BS$5&lt;=$F18),IF(BS$5&lt;=$E18+ROUND(($F18-$E18)*$G18,0),2,1),"")</x:f>
      </x:c>
      <x:c r="BT18" s="73" t="str">
        <x:f>IF(AND(BT$5&gt;=$E18,BT$5&lt;=$F18),IF(BT$5&lt;=$E18+ROUND(($F18-$E18)*$G18,0),2,1),"")</x:f>
      </x:c>
      <x:c r="BU18" s="73" t="str">
        <x:f>IF(AND(BU$5&gt;=$E18,BU$5&lt;=$F18),IF(BU$5&lt;=$E18+ROUND(($F18-$E18)*$G18,0),2,1),"")</x:f>
      </x:c>
      <x:c r="BV18" s="73" t="str">
        <x:f>IF(AND(BV$5&gt;=$E18,BV$5&lt;=$F18),IF(BV$5&lt;=$E18+ROUND(($F18-$E18)*$G18,0),2,1),"")</x:f>
      </x:c>
      <x:c r="BW18" s="73" t="str">
        <x:f>IF(AND(BW$5&gt;=$E18,BW$5&lt;=$F18),IF(BW$5&lt;=$E18+ROUND(($F18-$E18)*$G18,0),2,1),"")</x:f>
      </x:c>
      <x:c r="BX18" s="73" t="str">
        <x:f>IF(AND(BX$5&gt;=$E18,BX$5&lt;=$F18),IF(BX$5&lt;=$E18+ROUND(($F18-$E18)*$G18,0),2,1),"")</x:f>
      </x:c>
    </x:row>
    <x:row r="19" ht="22" customHeight="1">
      <x:c r="A19" s="49" t="str">
        <x:f>IF('Task Plan'!A19="","",'Task Plan'!A19)</x:f>
        <x:v>5.1</x:v>
      </x:c>
      <x:c r="B19" s="75" t="str">
        <x:f>IF('Task Plan'!C19="","",'Task Plan'!C19)</x:f>
        <x:v>Refresh website copy</x:v>
      </x:c>
      <x:c r="C19" s="49" t="str">
        <x:f>IF('Task Plan'!D19="","",'Task Plan'!D19)</x:f>
        <x:v>Emily Chen</x:v>
      </x:c>
      <x:c r="D19" s="49" t="str">
        <x:f>IF('Task Plan'!F19="","",'Task Plan'!F19)</x:f>
        <x:v>Not Started</x:v>
      </x:c>
      <x:c r="E19" s="65" t="n">
        <x:f>IF('Task Plan'!G19="","",'Task Plan'!G19)</x:f>
        <x:v>46279</x:v>
      </x:c>
      <x:c r="F19" s="65" t="n">
        <x:f>IF('Task Plan'!H19="","",'Task Plan'!H19)</x:f>
        <x:v>46297</x:v>
      </x:c>
      <x:c r="G19" s="67" t="str">
        <x:f>IF('Task Plan'!J19="","",'Task Plan'!J19)</x:f>
      </x:c>
      <x:c r="H19" s="49" t="n">
        <x:f>IF('Task Plan'!I19="","",'Task Plan'!I19)</x:f>
        <x:v>19</x:v>
      </x:c>
      <x:c r="I19" s="73" t="str">
        <x:f>IF(AND(I$5&gt;=$E19,I$5&lt;=$F19),IF(I$5&lt;=$E19+ROUND(($F19-$E19)*$G19,0),2,1),"")</x:f>
      </x:c>
      <x:c r="J19" s="73" t="str">
        <x:f>IF(AND(J$5&gt;=$E19,J$5&lt;=$F19),IF(J$5&lt;=$E19+ROUND(($F19-$E19)*$G19,0),2,1),"")</x:f>
      </x:c>
      <x:c r="K19" s="73" t="str">
        <x:f>IF(AND(K$5&gt;=$E19,K$5&lt;=$F19),IF(K$5&lt;=$E19+ROUND(($F19-$E19)*$G19,0),2,1),"")</x:f>
      </x:c>
      <x:c r="L19" s="73" t="str">
        <x:f>IF(AND(L$5&gt;=$E19,L$5&lt;=$F19),IF(L$5&lt;=$E19+ROUND(($F19-$E19)*$G19,0),2,1),"")</x:f>
      </x:c>
      <x:c r="M19" s="73" t="str">
        <x:f>IF(AND(M$5&gt;=$E19,M$5&lt;=$F19),IF(M$5&lt;=$E19+ROUND(($F19-$E19)*$G19,0),2,1),"")</x:f>
      </x:c>
      <x:c r="N19" s="73" t="str">
        <x:f>IF(AND(N$5&gt;=$E19,N$5&lt;=$F19),IF(N$5&lt;=$E19+ROUND(($F19-$E19)*$G19,0),2,1),"")</x:f>
      </x:c>
      <x:c r="O19" s="73" t="str">
        <x:f>IF(AND(O$5&gt;=$E19,O$5&lt;=$F19),IF(O$5&lt;=$E19+ROUND(($F19-$E19)*$G19,0),2,1),"")</x:f>
      </x:c>
      <x:c r="P19" s="73" t="str">
        <x:f>IF(AND(P$5&gt;=$E19,P$5&lt;=$F19),IF(P$5&lt;=$E19+ROUND(($F19-$E19)*$G19,0),2,1),"")</x:f>
      </x:c>
      <x:c r="Q19" s="73" t="str">
        <x:f>IF(AND(Q$5&gt;=$E19,Q$5&lt;=$F19),IF(Q$5&lt;=$E19+ROUND(($F19-$E19)*$G19,0),2,1),"")</x:f>
      </x:c>
      <x:c r="R19" s="73" t="str">
        <x:f>IF(AND(R$5&gt;=$E19,R$5&lt;=$F19),IF(R$5&lt;=$E19+ROUND(($F19-$E19)*$G19,0),2,1),"")</x:f>
      </x:c>
      <x:c r="S19" s="73" t="str">
        <x:f>IF(AND(S$5&gt;=$E19,S$5&lt;=$F19),IF(S$5&lt;=$E19+ROUND(($F19-$E19)*$G19,0),2,1),"")</x:f>
      </x:c>
      <x:c r="T19" s="73" t="str">
        <x:f>IF(AND(T$5&gt;=$E19,T$5&lt;=$F19),IF(T$5&lt;=$E19+ROUND(($F19-$E19)*$G19,0),2,1),"")</x:f>
      </x:c>
      <x:c r="U19" s="73" t="str">
        <x:f>IF(AND(U$5&gt;=$E19,U$5&lt;=$F19),IF(U$5&lt;=$E19+ROUND(($F19-$E19)*$G19,0),2,1),"")</x:f>
      </x:c>
      <x:c r="V19" s="73" t="str">
        <x:f>IF(AND(V$5&gt;=$E19,V$5&lt;=$F19),IF(V$5&lt;=$E19+ROUND(($F19-$E19)*$G19,0),2,1),"")</x:f>
      </x:c>
      <x:c r="W19" s="73" t="str">
        <x:f>IF(AND(W$5&gt;=$E19,W$5&lt;=$F19),IF(W$5&lt;=$E19+ROUND(($F19-$E19)*$G19,0),2,1),"")</x:f>
      </x:c>
      <x:c r="X19" s="73" t="str">
        <x:f>IF(AND(X$5&gt;=$E19,X$5&lt;=$F19),IF(X$5&lt;=$E19+ROUND(($F19-$E19)*$G19,0),2,1),"")</x:f>
      </x:c>
      <x:c r="Y19" s="73" t="str">
        <x:f>IF(AND(Y$5&gt;=$E19,Y$5&lt;=$F19),IF(Y$5&lt;=$E19+ROUND(($F19-$E19)*$G19,0),2,1),"")</x:f>
      </x:c>
      <x:c r="Z19" s="73" t="str">
        <x:f>IF(AND(Z$5&gt;=$E19,Z$5&lt;=$F19),IF(Z$5&lt;=$E19+ROUND(($F19-$E19)*$G19,0),2,1),"")</x:f>
      </x:c>
      <x:c r="AA19" s="73" t="str">
        <x:f>IF(AND(AA$5&gt;=$E19,AA$5&lt;=$F19),IF(AA$5&lt;=$E19+ROUND(($F19-$E19)*$G19,0),2,1),"")</x:f>
      </x:c>
      <x:c r="AB19" s="73" t="str">
        <x:f>IF(AND(AB$5&gt;=$E19,AB$5&lt;=$F19),IF(AB$5&lt;=$E19+ROUND(($F19-$E19)*$G19,0),2,1),"")</x:f>
      </x:c>
      <x:c r="AC19" s="73" t="str">
        <x:f>IF(AND(AC$5&gt;=$E19,AC$5&lt;=$F19),IF(AC$5&lt;=$E19+ROUND(($F19-$E19)*$G19,0),2,1),"")</x:f>
      </x:c>
      <x:c r="AD19" s="73" t="n">
        <x:f>IF(AND(AD$5&gt;=$E19,AD$5&lt;=$F19),IF(AD$5&lt;=$E19+ROUND(($F19-$E19)*$G19,0),2,1),"")</x:f>
        <x:v>2</x:v>
      </x:c>
      <x:c r="AE19" s="73" t="n">
        <x:f>IF(AND(AE$5&gt;=$E19,AE$5&lt;=$F19),IF(AE$5&lt;=$E19+ROUND(($F19-$E19)*$G19,0),2,1),"")</x:f>
        <x:v>1</x:v>
      </x:c>
      <x:c r="AF19" s="73" t="n">
        <x:f>IF(AND(AF$5&gt;=$E19,AF$5&lt;=$F19),IF(AF$5&lt;=$E19+ROUND(($F19-$E19)*$G19,0),2,1),"")</x:f>
        <x:v>1</x:v>
      </x:c>
      <x:c r="AG19" s="73" t="n">
        <x:f>IF(AND(AG$5&gt;=$E19,AG$5&lt;=$F19),IF(AG$5&lt;=$E19+ROUND(($F19-$E19)*$G19,0),2,1),"")</x:f>
        <x:v>1</x:v>
      </x:c>
      <x:c r="AH19" s="73" t="n">
        <x:f>IF(AND(AH$5&gt;=$E19,AH$5&lt;=$F19),IF(AH$5&lt;=$E19+ROUND(($F19-$E19)*$G19,0),2,1),"")</x:f>
        <x:v>1</x:v>
      </x:c>
      <x:c r="AI19" s="73" t="n">
        <x:f>IF(AND(AI$5&gt;=$E19,AI$5&lt;=$F19),IF(AI$5&lt;=$E19+ROUND(($F19-$E19)*$G19,0),2,1),"")</x:f>
        <x:v>1</x:v>
      </x:c>
      <x:c r="AJ19" s="73" t="n">
        <x:f>IF(AND(AJ$5&gt;=$E19,AJ$5&lt;=$F19),IF(AJ$5&lt;=$E19+ROUND(($F19-$E19)*$G19,0),2,1),"")</x:f>
        <x:v>1</x:v>
      </x:c>
      <x:c r="AK19" s="73" t="n">
        <x:f>IF(AND(AK$5&gt;=$E19,AK$5&lt;=$F19),IF(AK$5&lt;=$E19+ROUND(($F19-$E19)*$G19,0),2,1),"")</x:f>
        <x:v>1</x:v>
      </x:c>
      <x:c r="AL19" s="73" t="n">
        <x:f>IF(AND(AL$5&gt;=$E19,AL$5&lt;=$F19),IF(AL$5&lt;=$E19+ROUND(($F19-$E19)*$G19,0),2,1),"")</x:f>
        <x:v>1</x:v>
      </x:c>
      <x:c r="AM19" s="73" t="n">
        <x:f>IF(AND(AM$5&gt;=$E19,AM$5&lt;=$F19),IF(AM$5&lt;=$E19+ROUND(($F19-$E19)*$G19,0),2,1),"")</x:f>
        <x:v>1</x:v>
      </x:c>
      <x:c r="AN19" s="73" t="n">
        <x:f>IF(AND(AN$5&gt;=$E19,AN$5&lt;=$F19),IF(AN$5&lt;=$E19+ROUND(($F19-$E19)*$G19,0),2,1),"")</x:f>
        <x:v>1</x:v>
      </x:c>
      <x:c r="AO19" s="73" t="n">
        <x:f>IF(AND(AO$5&gt;=$E19,AO$5&lt;=$F19),IF(AO$5&lt;=$E19+ROUND(($F19-$E19)*$G19,0),2,1),"")</x:f>
        <x:v>1</x:v>
      </x:c>
      <x:c r="AP19" s="73" t="n">
        <x:f>IF(AND(AP$5&gt;=$E19,AP$5&lt;=$F19),IF(AP$5&lt;=$E19+ROUND(($F19-$E19)*$G19,0),2,1),"")</x:f>
        <x:v>1</x:v>
      </x:c>
      <x:c r="AQ19" s="73" t="n">
        <x:f>IF(AND(AQ$5&gt;=$E19,AQ$5&lt;=$F19),IF(AQ$5&lt;=$E19+ROUND(($F19-$E19)*$G19,0),2,1),"")</x:f>
        <x:v>1</x:v>
      </x:c>
      <x:c r="AR19" s="73" t="n">
        <x:f>IF(AND(AR$5&gt;=$E19,AR$5&lt;=$F19),IF(AR$5&lt;=$E19+ROUND(($F19-$E19)*$G19,0),2,1),"")</x:f>
        <x:v>1</x:v>
      </x:c>
      <x:c r="AS19" s="73" t="n">
        <x:f>IF(AND(AS$5&gt;=$E19,AS$5&lt;=$F19),IF(AS$5&lt;=$E19+ROUND(($F19-$E19)*$G19,0),2,1),"")</x:f>
        <x:v>1</x:v>
      </x:c>
      <x:c r="AT19" s="73" t="n">
        <x:f>IF(AND(AT$5&gt;=$E19,AT$5&lt;=$F19),IF(AT$5&lt;=$E19+ROUND(($F19-$E19)*$G19,0),2,1),"")</x:f>
        <x:v>1</x:v>
      </x:c>
      <x:c r="AU19" s="73" t="n">
        <x:f>IF(AND(AU$5&gt;=$E19,AU$5&lt;=$F19),IF(AU$5&lt;=$E19+ROUND(($F19-$E19)*$G19,0),2,1),"")</x:f>
        <x:v>1</x:v>
      </x:c>
      <x:c r="AV19" s="73" t="n">
        <x:f>IF(AND(AV$5&gt;=$E19,AV$5&lt;=$F19),IF(AV$5&lt;=$E19+ROUND(($F19-$E19)*$G19,0),2,1),"")</x:f>
        <x:v>1</x:v>
      </x:c>
      <x:c r="AW19" s="73" t="str">
        <x:f>IF(AND(AW$5&gt;=$E19,AW$5&lt;=$F19),IF(AW$5&lt;=$E19+ROUND(($F19-$E19)*$G19,0),2,1),"")</x:f>
      </x:c>
      <x:c r="AX19" s="73" t="str">
        <x:f>IF(AND(AX$5&gt;=$E19,AX$5&lt;=$F19),IF(AX$5&lt;=$E19+ROUND(($F19-$E19)*$G19,0),2,1),"")</x:f>
      </x:c>
      <x:c r="AY19" s="73" t="str">
        <x:f>IF(AND(AY$5&gt;=$E19,AY$5&lt;=$F19),IF(AY$5&lt;=$E19+ROUND(($F19-$E19)*$G19,0),2,1),"")</x:f>
      </x:c>
      <x:c r="AZ19" s="73" t="str">
        <x:f>IF(AND(AZ$5&gt;=$E19,AZ$5&lt;=$F19),IF(AZ$5&lt;=$E19+ROUND(($F19-$E19)*$G19,0),2,1),"")</x:f>
      </x:c>
      <x:c r="BA19" s="73" t="str">
        <x:f>IF(AND(BA$5&gt;=$E19,BA$5&lt;=$F19),IF(BA$5&lt;=$E19+ROUND(($F19-$E19)*$G19,0),2,1),"")</x:f>
      </x:c>
      <x:c r="BB19" s="73" t="str">
        <x:f>IF(AND(BB$5&gt;=$E19,BB$5&lt;=$F19),IF(BB$5&lt;=$E19+ROUND(($F19-$E19)*$G19,0),2,1),"")</x:f>
      </x:c>
      <x:c r="BC19" s="73" t="str">
        <x:f>IF(AND(BC$5&gt;=$E19,BC$5&lt;=$F19),IF(BC$5&lt;=$E19+ROUND(($F19-$E19)*$G19,0),2,1),"")</x:f>
      </x:c>
      <x:c r="BD19" s="73" t="str">
        <x:f>IF(AND(BD$5&gt;=$E19,BD$5&lt;=$F19),IF(BD$5&lt;=$E19+ROUND(($F19-$E19)*$G19,0),2,1),"")</x:f>
      </x:c>
      <x:c r="BE19" s="73" t="str">
        <x:f>IF(AND(BE$5&gt;=$E19,BE$5&lt;=$F19),IF(BE$5&lt;=$E19+ROUND(($F19-$E19)*$G19,0),2,1),"")</x:f>
      </x:c>
      <x:c r="BF19" s="73" t="str">
        <x:f>IF(AND(BF$5&gt;=$E19,BF$5&lt;=$F19),IF(BF$5&lt;=$E19+ROUND(($F19-$E19)*$G19,0),2,1),"")</x:f>
      </x:c>
      <x:c r="BG19" s="73" t="str">
        <x:f>IF(AND(BG$5&gt;=$E19,BG$5&lt;=$F19),IF(BG$5&lt;=$E19+ROUND(($F19-$E19)*$G19,0),2,1),"")</x:f>
      </x:c>
      <x:c r="BH19" s="73" t="str">
        <x:f>IF(AND(BH$5&gt;=$E19,BH$5&lt;=$F19),IF(BH$5&lt;=$E19+ROUND(($F19-$E19)*$G19,0),2,1),"")</x:f>
      </x:c>
      <x:c r="BI19" s="73" t="str">
        <x:f>IF(AND(BI$5&gt;=$E19,BI$5&lt;=$F19),IF(BI$5&lt;=$E19+ROUND(($F19-$E19)*$G19,0),2,1),"")</x:f>
      </x:c>
      <x:c r="BJ19" s="73" t="str">
        <x:f>IF(AND(BJ$5&gt;=$E19,BJ$5&lt;=$F19),IF(BJ$5&lt;=$E19+ROUND(($F19-$E19)*$G19,0),2,1),"")</x:f>
      </x:c>
      <x:c r="BK19" s="73" t="str">
        <x:f>IF(AND(BK$5&gt;=$E19,BK$5&lt;=$F19),IF(BK$5&lt;=$E19+ROUND(($F19-$E19)*$G19,0),2,1),"")</x:f>
      </x:c>
      <x:c r="BL19" s="73" t="str">
        <x:f>IF(AND(BL$5&gt;=$E19,BL$5&lt;=$F19),IF(BL$5&lt;=$E19+ROUND(($F19-$E19)*$G19,0),2,1),"")</x:f>
      </x:c>
      <x:c r="BM19" s="73" t="str">
        <x:f>IF(AND(BM$5&gt;=$E19,BM$5&lt;=$F19),IF(BM$5&lt;=$E19+ROUND(($F19-$E19)*$G19,0),2,1),"")</x:f>
      </x:c>
      <x:c r="BN19" s="73" t="str">
        <x:f>IF(AND(BN$5&gt;=$E19,BN$5&lt;=$F19),IF(BN$5&lt;=$E19+ROUND(($F19-$E19)*$G19,0),2,1),"")</x:f>
      </x:c>
      <x:c r="BO19" s="73" t="str">
        <x:f>IF(AND(BO$5&gt;=$E19,BO$5&lt;=$F19),IF(BO$5&lt;=$E19+ROUND(($F19-$E19)*$G19,0),2,1),"")</x:f>
      </x:c>
      <x:c r="BP19" s="73" t="str">
        <x:f>IF(AND(BP$5&gt;=$E19,BP$5&lt;=$F19),IF(BP$5&lt;=$E19+ROUND(($F19-$E19)*$G19,0),2,1),"")</x:f>
      </x:c>
      <x:c r="BQ19" s="73" t="str">
        <x:f>IF(AND(BQ$5&gt;=$E19,BQ$5&lt;=$F19),IF(BQ$5&lt;=$E19+ROUND(($F19-$E19)*$G19,0),2,1),"")</x:f>
      </x:c>
      <x:c r="BR19" s="73" t="str">
        <x:f>IF(AND(BR$5&gt;=$E19,BR$5&lt;=$F19),IF(BR$5&lt;=$E19+ROUND(($F19-$E19)*$G19,0),2,1),"")</x:f>
      </x:c>
      <x:c r="BS19" s="73" t="str">
        <x:f>IF(AND(BS$5&gt;=$E19,BS$5&lt;=$F19),IF(BS$5&lt;=$E19+ROUND(($F19-$E19)*$G19,0),2,1),"")</x:f>
      </x:c>
      <x:c r="BT19" s="73" t="str">
        <x:f>IF(AND(BT$5&gt;=$E19,BT$5&lt;=$F19),IF(BT$5&lt;=$E19+ROUND(($F19-$E19)*$G19,0),2,1),"")</x:f>
      </x:c>
      <x:c r="BU19" s="73" t="str">
        <x:f>IF(AND(BU$5&gt;=$E19,BU$5&lt;=$F19),IF(BU$5&lt;=$E19+ROUND(($F19-$E19)*$G19,0),2,1),"")</x:f>
      </x:c>
      <x:c r="BV19" s="73" t="str">
        <x:f>IF(AND(BV$5&gt;=$E19,BV$5&lt;=$F19),IF(BV$5&lt;=$E19+ROUND(($F19-$E19)*$G19,0),2,1),"")</x:f>
      </x:c>
      <x:c r="BW19" s="73" t="str">
        <x:f>IF(AND(BW$5&gt;=$E19,BW$5&lt;=$F19),IF(BW$5&lt;=$E19+ROUND(($F19-$E19)*$G19,0),2,1),"")</x:f>
      </x:c>
      <x:c r="BX19" s="73" t="str">
        <x:f>IF(AND(BX$5&gt;=$E19,BX$5&lt;=$F19),IF(BX$5&lt;=$E19+ROUND(($F19-$E19)*$G19,0),2,1),"")</x:f>
      </x:c>
    </x:row>
    <x:row r="20" ht="22" customHeight="1">
      <x:c r="A20" s="49" t="str">
        <x:f>IF('Task Plan'!A20="","",'Task Plan'!A20)</x:f>
        <x:v>5.2</x:v>
      </x:c>
      <x:c r="B20" s="75" t="str">
        <x:f>IF('Task Plan'!C20="","",'Task Plan'!C20)</x:f>
        <x:v>Prepare SEO metadata and redirects</x:v>
      </x:c>
      <x:c r="C20" s="49" t="str">
        <x:f>IF('Task Plan'!D20="","",'Task Plan'!D20)</x:f>
        <x:v>Omar Hassan</x:v>
      </x:c>
      <x:c r="D20" s="49" t="str">
        <x:f>IF('Task Plan'!F20="","",'Task Plan'!F20)</x:f>
        <x:v>Not Started</x:v>
      </x:c>
      <x:c r="E20" s="65" t="n">
        <x:f>IF('Task Plan'!G20="","",'Task Plan'!G20)</x:f>
        <x:v>46293</x:v>
      </x:c>
      <x:c r="F20" s="65" t="n">
        <x:f>IF('Task Plan'!H20="","",'Task Plan'!H20)</x:f>
        <x:v>46307</x:v>
      </x:c>
      <x:c r="G20" s="67" t="str">
        <x:f>IF('Task Plan'!J20="","",'Task Plan'!J20)</x:f>
      </x:c>
      <x:c r="H20" s="49" t="n">
        <x:f>IF('Task Plan'!I20="","",'Task Plan'!I20)</x:f>
        <x:v>15</x:v>
      </x:c>
      <x:c r="I20" s="73" t="str">
        <x:f>IF(AND(I$5&gt;=$E20,I$5&lt;=$F20),IF(I$5&lt;=$E20+ROUND(($F20-$E20)*$G20,0),2,1),"")</x:f>
      </x:c>
      <x:c r="J20" s="73" t="str">
        <x:f>IF(AND(J$5&gt;=$E20,J$5&lt;=$F20),IF(J$5&lt;=$E20+ROUND(($F20-$E20)*$G20,0),2,1),"")</x:f>
      </x:c>
      <x:c r="K20" s="73" t="str">
        <x:f>IF(AND(K$5&gt;=$E20,K$5&lt;=$F20),IF(K$5&lt;=$E20+ROUND(($F20-$E20)*$G20,0),2,1),"")</x:f>
      </x:c>
      <x:c r="L20" s="73" t="str">
        <x:f>IF(AND(L$5&gt;=$E20,L$5&lt;=$F20),IF(L$5&lt;=$E20+ROUND(($F20-$E20)*$G20,0),2,1),"")</x:f>
      </x:c>
      <x:c r="M20" s="73" t="str">
        <x:f>IF(AND(M$5&gt;=$E20,M$5&lt;=$F20),IF(M$5&lt;=$E20+ROUND(($F20-$E20)*$G20,0),2,1),"")</x:f>
      </x:c>
      <x:c r="N20" s="73" t="str">
        <x:f>IF(AND(N$5&gt;=$E20,N$5&lt;=$F20),IF(N$5&lt;=$E20+ROUND(($F20-$E20)*$G20,0),2,1),"")</x:f>
      </x:c>
      <x:c r="O20" s="73" t="str">
        <x:f>IF(AND(O$5&gt;=$E20,O$5&lt;=$F20),IF(O$5&lt;=$E20+ROUND(($F20-$E20)*$G20,0),2,1),"")</x:f>
      </x:c>
      <x:c r="P20" s="73" t="str">
        <x:f>IF(AND(P$5&gt;=$E20,P$5&lt;=$F20),IF(P$5&lt;=$E20+ROUND(($F20-$E20)*$G20,0),2,1),"")</x:f>
      </x:c>
      <x:c r="Q20" s="73" t="str">
        <x:f>IF(AND(Q$5&gt;=$E20,Q$5&lt;=$F20),IF(Q$5&lt;=$E20+ROUND(($F20-$E20)*$G20,0),2,1),"")</x:f>
      </x:c>
      <x:c r="R20" s="73" t="str">
        <x:f>IF(AND(R$5&gt;=$E20,R$5&lt;=$F20),IF(R$5&lt;=$E20+ROUND(($F20-$E20)*$G20,0),2,1),"")</x:f>
      </x:c>
      <x:c r="S20" s="73" t="str">
        <x:f>IF(AND(S$5&gt;=$E20,S$5&lt;=$F20),IF(S$5&lt;=$E20+ROUND(($F20-$E20)*$G20,0),2,1),"")</x:f>
      </x:c>
      <x:c r="T20" s="73" t="str">
        <x:f>IF(AND(T$5&gt;=$E20,T$5&lt;=$F20),IF(T$5&lt;=$E20+ROUND(($F20-$E20)*$G20,0),2,1),"")</x:f>
      </x:c>
      <x:c r="U20" s="73" t="str">
        <x:f>IF(AND(U$5&gt;=$E20,U$5&lt;=$F20),IF(U$5&lt;=$E20+ROUND(($F20-$E20)*$G20,0),2,1),"")</x:f>
      </x:c>
      <x:c r="V20" s="73" t="str">
        <x:f>IF(AND(V$5&gt;=$E20,V$5&lt;=$F20),IF(V$5&lt;=$E20+ROUND(($F20-$E20)*$G20,0),2,1),"")</x:f>
      </x:c>
      <x:c r="W20" s="73" t="str">
        <x:f>IF(AND(W$5&gt;=$E20,W$5&lt;=$F20),IF(W$5&lt;=$E20+ROUND(($F20-$E20)*$G20,0),2,1),"")</x:f>
      </x:c>
      <x:c r="X20" s="73" t="str">
        <x:f>IF(AND(X$5&gt;=$E20,X$5&lt;=$F20),IF(X$5&lt;=$E20+ROUND(($F20-$E20)*$G20,0),2,1),"")</x:f>
      </x:c>
      <x:c r="Y20" s="73" t="str">
        <x:f>IF(AND(Y$5&gt;=$E20,Y$5&lt;=$F20),IF(Y$5&lt;=$E20+ROUND(($F20-$E20)*$G20,0),2,1),"")</x:f>
      </x:c>
      <x:c r="Z20" s="73" t="str">
        <x:f>IF(AND(Z$5&gt;=$E20,Z$5&lt;=$F20),IF(Z$5&lt;=$E20+ROUND(($F20-$E20)*$G20,0),2,1),"")</x:f>
      </x:c>
      <x:c r="AA20" s="73" t="str">
        <x:f>IF(AND(AA$5&gt;=$E20,AA$5&lt;=$F20),IF(AA$5&lt;=$E20+ROUND(($F20-$E20)*$G20,0),2,1),"")</x:f>
      </x:c>
      <x:c r="AB20" s="73" t="str">
        <x:f>IF(AND(AB$5&gt;=$E20,AB$5&lt;=$F20),IF(AB$5&lt;=$E20+ROUND(($F20-$E20)*$G20,0),2,1),"")</x:f>
      </x:c>
      <x:c r="AC20" s="73" t="str">
        <x:f>IF(AND(AC$5&gt;=$E20,AC$5&lt;=$F20),IF(AC$5&lt;=$E20+ROUND(($F20-$E20)*$G20,0),2,1),"")</x:f>
      </x:c>
      <x:c r="AD20" s="73" t="str">
        <x:f>IF(AND(AD$5&gt;=$E20,AD$5&lt;=$F20),IF(AD$5&lt;=$E20+ROUND(($F20-$E20)*$G20,0),2,1),"")</x:f>
      </x:c>
      <x:c r="AE20" s="73" t="str">
        <x:f>IF(AND(AE$5&gt;=$E20,AE$5&lt;=$F20),IF(AE$5&lt;=$E20+ROUND(($F20-$E20)*$G20,0),2,1),"")</x:f>
      </x:c>
      <x:c r="AF20" s="73" t="str">
        <x:f>IF(AND(AF$5&gt;=$E20,AF$5&lt;=$F20),IF(AF$5&lt;=$E20+ROUND(($F20-$E20)*$G20,0),2,1),"")</x:f>
      </x:c>
      <x:c r="AG20" s="73" t="str">
        <x:f>IF(AND(AG$5&gt;=$E20,AG$5&lt;=$F20),IF(AG$5&lt;=$E20+ROUND(($F20-$E20)*$G20,0),2,1),"")</x:f>
      </x:c>
      <x:c r="AH20" s="73" t="str">
        <x:f>IF(AND(AH$5&gt;=$E20,AH$5&lt;=$F20),IF(AH$5&lt;=$E20+ROUND(($F20-$E20)*$G20,0),2,1),"")</x:f>
      </x:c>
      <x:c r="AI20" s="73" t="str">
        <x:f>IF(AND(AI$5&gt;=$E20,AI$5&lt;=$F20),IF(AI$5&lt;=$E20+ROUND(($F20-$E20)*$G20,0),2,1),"")</x:f>
      </x:c>
      <x:c r="AJ20" s="73" t="str">
        <x:f>IF(AND(AJ$5&gt;=$E20,AJ$5&lt;=$F20),IF(AJ$5&lt;=$E20+ROUND(($F20-$E20)*$G20,0),2,1),"")</x:f>
      </x:c>
      <x:c r="AK20" s="73" t="str">
        <x:f>IF(AND(AK$5&gt;=$E20,AK$5&lt;=$F20),IF(AK$5&lt;=$E20+ROUND(($F20-$E20)*$G20,0),2,1),"")</x:f>
      </x:c>
      <x:c r="AL20" s="73" t="str">
        <x:f>IF(AND(AL$5&gt;=$E20,AL$5&lt;=$F20),IF(AL$5&lt;=$E20+ROUND(($F20-$E20)*$G20,0),2,1),"")</x:f>
      </x:c>
      <x:c r="AM20" s="73" t="str">
        <x:f>IF(AND(AM$5&gt;=$E20,AM$5&lt;=$F20),IF(AM$5&lt;=$E20+ROUND(($F20-$E20)*$G20,0),2,1),"")</x:f>
      </x:c>
      <x:c r="AN20" s="73" t="str">
        <x:f>IF(AND(AN$5&gt;=$E20,AN$5&lt;=$F20),IF(AN$5&lt;=$E20+ROUND(($F20-$E20)*$G20,0),2,1),"")</x:f>
      </x:c>
      <x:c r="AO20" s="73" t="str">
        <x:f>IF(AND(AO$5&gt;=$E20,AO$5&lt;=$F20),IF(AO$5&lt;=$E20+ROUND(($F20-$E20)*$G20,0),2,1),"")</x:f>
      </x:c>
      <x:c r="AP20" s="73" t="str">
        <x:f>IF(AND(AP$5&gt;=$E20,AP$5&lt;=$F20),IF(AP$5&lt;=$E20+ROUND(($F20-$E20)*$G20,0),2,1),"")</x:f>
      </x:c>
      <x:c r="AQ20" s="73" t="str">
        <x:f>IF(AND(AQ$5&gt;=$E20,AQ$5&lt;=$F20),IF(AQ$5&lt;=$E20+ROUND(($F20-$E20)*$G20,0),2,1),"")</x:f>
      </x:c>
      <x:c r="AR20" s="73" t="n">
        <x:f>IF(AND(AR$5&gt;=$E20,AR$5&lt;=$F20),IF(AR$5&lt;=$E20+ROUND(($F20-$E20)*$G20,0),2,1),"")</x:f>
        <x:v>2</x:v>
      </x:c>
      <x:c r="AS20" s="73" t="n">
        <x:f>IF(AND(AS$5&gt;=$E20,AS$5&lt;=$F20),IF(AS$5&lt;=$E20+ROUND(($F20-$E20)*$G20,0),2,1),"")</x:f>
        <x:v>1</x:v>
      </x:c>
      <x:c r="AT20" s="73" t="n">
        <x:f>IF(AND(AT$5&gt;=$E20,AT$5&lt;=$F20),IF(AT$5&lt;=$E20+ROUND(($F20-$E20)*$G20,0),2,1),"")</x:f>
        <x:v>1</x:v>
      </x:c>
      <x:c r="AU20" s="73" t="n">
        <x:f>IF(AND(AU$5&gt;=$E20,AU$5&lt;=$F20),IF(AU$5&lt;=$E20+ROUND(($F20-$E20)*$G20,0),2,1),"")</x:f>
        <x:v>1</x:v>
      </x:c>
      <x:c r="AV20" s="73" t="n">
        <x:f>IF(AND(AV$5&gt;=$E20,AV$5&lt;=$F20),IF(AV$5&lt;=$E20+ROUND(($F20-$E20)*$G20,0),2,1),"")</x:f>
        <x:v>1</x:v>
      </x:c>
      <x:c r="AW20" s="73" t="n">
        <x:f>IF(AND(AW$5&gt;=$E20,AW$5&lt;=$F20),IF(AW$5&lt;=$E20+ROUND(($F20-$E20)*$G20,0),2,1),"")</x:f>
        <x:v>1</x:v>
      </x:c>
      <x:c r="AX20" s="73" t="n">
        <x:f>IF(AND(AX$5&gt;=$E20,AX$5&lt;=$F20),IF(AX$5&lt;=$E20+ROUND(($F20-$E20)*$G20,0),2,1),"")</x:f>
        <x:v>1</x:v>
      </x:c>
      <x:c r="AY20" s="73" t="n">
        <x:f>IF(AND(AY$5&gt;=$E20,AY$5&lt;=$F20),IF(AY$5&lt;=$E20+ROUND(($F20-$E20)*$G20,0),2,1),"")</x:f>
        <x:v>1</x:v>
      </x:c>
      <x:c r="AZ20" s="73" t="n">
        <x:f>IF(AND(AZ$5&gt;=$E20,AZ$5&lt;=$F20),IF(AZ$5&lt;=$E20+ROUND(($F20-$E20)*$G20,0),2,1),"")</x:f>
        <x:v>1</x:v>
      </x:c>
      <x:c r="BA20" s="73" t="n">
        <x:f>IF(AND(BA$5&gt;=$E20,BA$5&lt;=$F20),IF(BA$5&lt;=$E20+ROUND(($F20-$E20)*$G20,0),2,1),"")</x:f>
        <x:v>1</x:v>
      </x:c>
      <x:c r="BB20" s="73" t="n">
        <x:f>IF(AND(BB$5&gt;=$E20,BB$5&lt;=$F20),IF(BB$5&lt;=$E20+ROUND(($F20-$E20)*$G20,0),2,1),"")</x:f>
        <x:v>1</x:v>
      </x:c>
      <x:c r="BC20" s="73" t="n">
        <x:f>IF(AND(BC$5&gt;=$E20,BC$5&lt;=$F20),IF(BC$5&lt;=$E20+ROUND(($F20-$E20)*$G20,0),2,1),"")</x:f>
        <x:v>1</x:v>
      </x:c>
      <x:c r="BD20" s="73" t="n">
        <x:f>IF(AND(BD$5&gt;=$E20,BD$5&lt;=$F20),IF(BD$5&lt;=$E20+ROUND(($F20-$E20)*$G20,0),2,1),"")</x:f>
        <x:v>1</x:v>
      </x:c>
      <x:c r="BE20" s="73" t="n">
        <x:f>IF(AND(BE$5&gt;=$E20,BE$5&lt;=$F20),IF(BE$5&lt;=$E20+ROUND(($F20-$E20)*$G20,0),2,1),"")</x:f>
        <x:v>1</x:v>
      </x:c>
      <x:c r="BF20" s="73" t="n">
        <x:f>IF(AND(BF$5&gt;=$E20,BF$5&lt;=$F20),IF(BF$5&lt;=$E20+ROUND(($F20-$E20)*$G20,0),2,1),"")</x:f>
        <x:v>1</x:v>
      </x:c>
      <x:c r="BG20" s="73" t="str">
        <x:f>IF(AND(BG$5&gt;=$E20,BG$5&lt;=$F20),IF(BG$5&lt;=$E20+ROUND(($F20-$E20)*$G20,0),2,1),"")</x:f>
      </x:c>
      <x:c r="BH20" s="73" t="str">
        <x:f>IF(AND(BH$5&gt;=$E20,BH$5&lt;=$F20),IF(BH$5&lt;=$E20+ROUND(($F20-$E20)*$G20,0),2,1),"")</x:f>
      </x:c>
      <x:c r="BI20" s="73" t="str">
        <x:f>IF(AND(BI$5&gt;=$E20,BI$5&lt;=$F20),IF(BI$5&lt;=$E20+ROUND(($F20-$E20)*$G20,0),2,1),"")</x:f>
      </x:c>
      <x:c r="BJ20" s="73" t="str">
        <x:f>IF(AND(BJ$5&gt;=$E20,BJ$5&lt;=$F20),IF(BJ$5&lt;=$E20+ROUND(($F20-$E20)*$G20,0),2,1),"")</x:f>
      </x:c>
      <x:c r="BK20" s="73" t="str">
        <x:f>IF(AND(BK$5&gt;=$E20,BK$5&lt;=$F20),IF(BK$5&lt;=$E20+ROUND(($F20-$E20)*$G20,0),2,1),"")</x:f>
      </x:c>
      <x:c r="BL20" s="73" t="str">
        <x:f>IF(AND(BL$5&gt;=$E20,BL$5&lt;=$F20),IF(BL$5&lt;=$E20+ROUND(($F20-$E20)*$G20,0),2,1),"")</x:f>
      </x:c>
      <x:c r="BM20" s="73" t="str">
        <x:f>IF(AND(BM$5&gt;=$E20,BM$5&lt;=$F20),IF(BM$5&lt;=$E20+ROUND(($F20-$E20)*$G20,0),2,1),"")</x:f>
      </x:c>
      <x:c r="BN20" s="73" t="str">
        <x:f>IF(AND(BN$5&gt;=$E20,BN$5&lt;=$F20),IF(BN$5&lt;=$E20+ROUND(($F20-$E20)*$G20,0),2,1),"")</x:f>
      </x:c>
      <x:c r="BO20" s="73" t="str">
        <x:f>IF(AND(BO$5&gt;=$E20,BO$5&lt;=$F20),IF(BO$5&lt;=$E20+ROUND(($F20-$E20)*$G20,0),2,1),"")</x:f>
      </x:c>
      <x:c r="BP20" s="73" t="str">
        <x:f>IF(AND(BP$5&gt;=$E20,BP$5&lt;=$F20),IF(BP$5&lt;=$E20+ROUND(($F20-$E20)*$G20,0),2,1),"")</x:f>
      </x:c>
      <x:c r="BQ20" s="73" t="str">
        <x:f>IF(AND(BQ$5&gt;=$E20,BQ$5&lt;=$F20),IF(BQ$5&lt;=$E20+ROUND(($F20-$E20)*$G20,0),2,1),"")</x:f>
      </x:c>
      <x:c r="BR20" s="73" t="str">
        <x:f>IF(AND(BR$5&gt;=$E20,BR$5&lt;=$F20),IF(BR$5&lt;=$E20+ROUND(($F20-$E20)*$G20,0),2,1),"")</x:f>
      </x:c>
      <x:c r="BS20" s="73" t="str">
        <x:f>IF(AND(BS$5&gt;=$E20,BS$5&lt;=$F20),IF(BS$5&lt;=$E20+ROUND(($F20-$E20)*$G20,0),2,1),"")</x:f>
      </x:c>
      <x:c r="BT20" s="73" t="str">
        <x:f>IF(AND(BT$5&gt;=$E20,BT$5&lt;=$F20),IF(BT$5&lt;=$E20+ROUND(($F20-$E20)*$G20,0),2,1),"")</x:f>
      </x:c>
      <x:c r="BU20" s="73" t="str">
        <x:f>IF(AND(BU$5&gt;=$E20,BU$5&lt;=$F20),IF(BU$5&lt;=$E20+ROUND(($F20-$E20)*$G20,0),2,1),"")</x:f>
      </x:c>
      <x:c r="BV20" s="73" t="str">
        <x:f>IF(AND(BV$5&gt;=$E20,BV$5&lt;=$F20),IF(BV$5&lt;=$E20+ROUND(($F20-$E20)*$G20,0),2,1),"")</x:f>
      </x:c>
      <x:c r="BW20" s="73" t="str">
        <x:f>IF(AND(BW$5&gt;=$E20,BW$5&lt;=$F20),IF(BW$5&lt;=$E20+ROUND(($F20-$E20)*$G20,0),2,1),"")</x:f>
      </x:c>
      <x:c r="BX20" s="73" t="str">
        <x:f>IF(AND(BX$5&gt;=$E20,BX$5&lt;=$F20),IF(BX$5&lt;=$E20+ROUND(($F20-$E20)*$G20,0),2,1),"")</x:f>
      </x:c>
    </x:row>
    <x:row r="21" ht="22" customHeight="1">
      <x:c r="A21" s="49" t="str">
        <x:f>IF('Task Plan'!A21="","",'Task Plan'!A21)</x:f>
        <x:v>6.1</x:v>
      </x:c>
      <x:c r="B21" s="75" t="str">
        <x:f>IF('Task Plan'!C21="","",'Task Plan'!C21)</x:f>
        <x:v>Functional and regression testing</x:v>
      </x:c>
      <x:c r="C21" s="49" t="str">
        <x:f>IF('Task Plan'!D21="","",'Task Plan'!D21)</x:f>
        <x:v>Nina Garcia</x:v>
      </x:c>
      <x:c r="D21" s="49" t="str">
        <x:f>IF('Task Plan'!F21="","",'Task Plan'!F21)</x:f>
        <x:v>Not Started</x:v>
      </x:c>
      <x:c r="E21" s="65" t="n">
        <x:f>IF('Task Plan'!G21="","",'Task Plan'!G21)</x:f>
        <x:v>46303</x:v>
      </x:c>
      <x:c r="F21" s="65" t="n">
        <x:f>IF('Task Plan'!H21="","",'Task Plan'!H21)</x:f>
        <x:v>46311</x:v>
      </x:c>
      <x:c r="G21" s="67" t="str">
        <x:f>IF('Task Plan'!J21="","",'Task Plan'!J21)</x:f>
      </x:c>
      <x:c r="H21" s="49" t="n">
        <x:f>IF('Task Plan'!I21="","",'Task Plan'!I21)</x:f>
        <x:v>9</x:v>
      </x:c>
      <x:c r="I21" s="73" t="str">
        <x:f>IF(AND(I$5&gt;=$E21,I$5&lt;=$F21),IF(I$5&lt;=$E21+ROUND(($F21-$E21)*$G21,0),2,1),"")</x:f>
      </x:c>
      <x:c r="J21" s="73" t="str">
        <x:f>IF(AND(J$5&gt;=$E21,J$5&lt;=$F21),IF(J$5&lt;=$E21+ROUND(($F21-$E21)*$G21,0),2,1),"")</x:f>
      </x:c>
      <x:c r="K21" s="73" t="str">
        <x:f>IF(AND(K$5&gt;=$E21,K$5&lt;=$F21),IF(K$5&lt;=$E21+ROUND(($F21-$E21)*$G21,0),2,1),"")</x:f>
      </x:c>
      <x:c r="L21" s="73" t="str">
        <x:f>IF(AND(L$5&gt;=$E21,L$5&lt;=$F21),IF(L$5&lt;=$E21+ROUND(($F21-$E21)*$G21,0),2,1),"")</x:f>
      </x:c>
      <x:c r="M21" s="73" t="str">
        <x:f>IF(AND(M$5&gt;=$E21,M$5&lt;=$F21),IF(M$5&lt;=$E21+ROUND(($F21-$E21)*$G21,0),2,1),"")</x:f>
      </x:c>
      <x:c r="N21" s="73" t="str">
        <x:f>IF(AND(N$5&gt;=$E21,N$5&lt;=$F21),IF(N$5&lt;=$E21+ROUND(($F21-$E21)*$G21,0),2,1),"")</x:f>
      </x:c>
      <x:c r="O21" s="73" t="str">
        <x:f>IF(AND(O$5&gt;=$E21,O$5&lt;=$F21),IF(O$5&lt;=$E21+ROUND(($F21-$E21)*$G21,0),2,1),"")</x:f>
      </x:c>
      <x:c r="P21" s="73" t="str">
        <x:f>IF(AND(P$5&gt;=$E21,P$5&lt;=$F21),IF(P$5&lt;=$E21+ROUND(($F21-$E21)*$G21,0),2,1),"")</x:f>
      </x:c>
      <x:c r="Q21" s="73" t="str">
        <x:f>IF(AND(Q$5&gt;=$E21,Q$5&lt;=$F21),IF(Q$5&lt;=$E21+ROUND(($F21-$E21)*$G21,0),2,1),"")</x:f>
      </x:c>
      <x:c r="R21" s="73" t="str">
        <x:f>IF(AND(R$5&gt;=$E21,R$5&lt;=$F21),IF(R$5&lt;=$E21+ROUND(($F21-$E21)*$G21,0),2,1),"")</x:f>
      </x:c>
      <x:c r="S21" s="73" t="str">
        <x:f>IF(AND(S$5&gt;=$E21,S$5&lt;=$F21),IF(S$5&lt;=$E21+ROUND(($F21-$E21)*$G21,0),2,1),"")</x:f>
      </x:c>
      <x:c r="T21" s="73" t="str">
        <x:f>IF(AND(T$5&gt;=$E21,T$5&lt;=$F21),IF(T$5&lt;=$E21+ROUND(($F21-$E21)*$G21,0),2,1),"")</x:f>
      </x:c>
      <x:c r="U21" s="73" t="str">
        <x:f>IF(AND(U$5&gt;=$E21,U$5&lt;=$F21),IF(U$5&lt;=$E21+ROUND(($F21-$E21)*$G21,0),2,1),"")</x:f>
      </x:c>
      <x:c r="V21" s="73" t="str">
        <x:f>IF(AND(V$5&gt;=$E21,V$5&lt;=$F21),IF(V$5&lt;=$E21+ROUND(($F21-$E21)*$G21,0),2,1),"")</x:f>
      </x:c>
      <x:c r="W21" s="73" t="str">
        <x:f>IF(AND(W$5&gt;=$E21,W$5&lt;=$F21),IF(W$5&lt;=$E21+ROUND(($F21-$E21)*$G21,0),2,1),"")</x:f>
      </x:c>
      <x:c r="X21" s="73" t="str">
        <x:f>IF(AND(X$5&gt;=$E21,X$5&lt;=$F21),IF(X$5&lt;=$E21+ROUND(($F21-$E21)*$G21,0),2,1),"")</x:f>
      </x:c>
      <x:c r="Y21" s="73" t="str">
        <x:f>IF(AND(Y$5&gt;=$E21,Y$5&lt;=$F21),IF(Y$5&lt;=$E21+ROUND(($F21-$E21)*$G21,0),2,1),"")</x:f>
      </x:c>
      <x:c r="Z21" s="73" t="str">
        <x:f>IF(AND(Z$5&gt;=$E21,Z$5&lt;=$F21),IF(Z$5&lt;=$E21+ROUND(($F21-$E21)*$G21,0),2,1),"")</x:f>
      </x:c>
      <x:c r="AA21" s="73" t="str">
        <x:f>IF(AND(AA$5&gt;=$E21,AA$5&lt;=$F21),IF(AA$5&lt;=$E21+ROUND(($F21-$E21)*$G21,0),2,1),"")</x:f>
      </x:c>
      <x:c r="AB21" s="73" t="str">
        <x:f>IF(AND(AB$5&gt;=$E21,AB$5&lt;=$F21),IF(AB$5&lt;=$E21+ROUND(($F21-$E21)*$G21,0),2,1),"")</x:f>
      </x:c>
      <x:c r="AC21" s="73" t="str">
        <x:f>IF(AND(AC$5&gt;=$E21,AC$5&lt;=$F21),IF(AC$5&lt;=$E21+ROUND(($F21-$E21)*$G21,0),2,1),"")</x:f>
      </x:c>
      <x:c r="AD21" s="73" t="str">
        <x:f>IF(AND(AD$5&gt;=$E21,AD$5&lt;=$F21),IF(AD$5&lt;=$E21+ROUND(($F21-$E21)*$G21,0),2,1),"")</x:f>
      </x:c>
      <x:c r="AE21" s="73" t="str">
        <x:f>IF(AND(AE$5&gt;=$E21,AE$5&lt;=$F21),IF(AE$5&lt;=$E21+ROUND(($F21-$E21)*$G21,0),2,1),"")</x:f>
      </x:c>
      <x:c r="AF21" s="73" t="str">
        <x:f>IF(AND(AF$5&gt;=$E21,AF$5&lt;=$F21),IF(AF$5&lt;=$E21+ROUND(($F21-$E21)*$G21,0),2,1),"")</x:f>
      </x:c>
      <x:c r="AG21" s="73" t="str">
        <x:f>IF(AND(AG$5&gt;=$E21,AG$5&lt;=$F21),IF(AG$5&lt;=$E21+ROUND(($F21-$E21)*$G21,0),2,1),"")</x:f>
      </x:c>
      <x:c r="AH21" s="73" t="str">
        <x:f>IF(AND(AH$5&gt;=$E21,AH$5&lt;=$F21),IF(AH$5&lt;=$E21+ROUND(($F21-$E21)*$G21,0),2,1),"")</x:f>
      </x:c>
      <x:c r="AI21" s="73" t="str">
        <x:f>IF(AND(AI$5&gt;=$E21,AI$5&lt;=$F21),IF(AI$5&lt;=$E21+ROUND(($F21-$E21)*$G21,0),2,1),"")</x:f>
      </x:c>
      <x:c r="AJ21" s="73" t="str">
        <x:f>IF(AND(AJ$5&gt;=$E21,AJ$5&lt;=$F21),IF(AJ$5&lt;=$E21+ROUND(($F21-$E21)*$G21,0),2,1),"")</x:f>
      </x:c>
      <x:c r="AK21" s="73" t="str">
        <x:f>IF(AND(AK$5&gt;=$E21,AK$5&lt;=$F21),IF(AK$5&lt;=$E21+ROUND(($F21-$E21)*$G21,0),2,1),"")</x:f>
      </x:c>
      <x:c r="AL21" s="73" t="str">
        <x:f>IF(AND(AL$5&gt;=$E21,AL$5&lt;=$F21),IF(AL$5&lt;=$E21+ROUND(($F21-$E21)*$G21,0),2,1),"")</x:f>
      </x:c>
      <x:c r="AM21" s="73" t="str">
        <x:f>IF(AND(AM$5&gt;=$E21,AM$5&lt;=$F21),IF(AM$5&lt;=$E21+ROUND(($F21-$E21)*$G21,0),2,1),"")</x:f>
      </x:c>
      <x:c r="AN21" s="73" t="str">
        <x:f>IF(AND(AN$5&gt;=$E21,AN$5&lt;=$F21),IF(AN$5&lt;=$E21+ROUND(($F21-$E21)*$G21,0),2,1),"")</x:f>
      </x:c>
      <x:c r="AO21" s="73" t="str">
        <x:f>IF(AND(AO$5&gt;=$E21,AO$5&lt;=$F21),IF(AO$5&lt;=$E21+ROUND(($F21-$E21)*$G21,0),2,1),"")</x:f>
      </x:c>
      <x:c r="AP21" s="73" t="str">
        <x:f>IF(AND(AP$5&gt;=$E21,AP$5&lt;=$F21),IF(AP$5&lt;=$E21+ROUND(($F21-$E21)*$G21,0),2,1),"")</x:f>
      </x:c>
      <x:c r="AQ21" s="73" t="str">
        <x:f>IF(AND(AQ$5&gt;=$E21,AQ$5&lt;=$F21),IF(AQ$5&lt;=$E21+ROUND(($F21-$E21)*$G21,0),2,1),"")</x:f>
      </x:c>
      <x:c r="AR21" s="73" t="str">
        <x:f>IF(AND(AR$5&gt;=$E21,AR$5&lt;=$F21),IF(AR$5&lt;=$E21+ROUND(($F21-$E21)*$G21,0),2,1),"")</x:f>
      </x:c>
      <x:c r="AS21" s="73" t="str">
        <x:f>IF(AND(AS$5&gt;=$E21,AS$5&lt;=$F21),IF(AS$5&lt;=$E21+ROUND(($F21-$E21)*$G21,0),2,1),"")</x:f>
      </x:c>
      <x:c r="AT21" s="73" t="str">
        <x:f>IF(AND(AT$5&gt;=$E21,AT$5&lt;=$F21),IF(AT$5&lt;=$E21+ROUND(($F21-$E21)*$G21,0),2,1),"")</x:f>
      </x:c>
      <x:c r="AU21" s="73" t="str">
        <x:f>IF(AND(AU$5&gt;=$E21,AU$5&lt;=$F21),IF(AU$5&lt;=$E21+ROUND(($F21-$E21)*$G21,0),2,1),"")</x:f>
      </x:c>
      <x:c r="AV21" s="73" t="str">
        <x:f>IF(AND(AV$5&gt;=$E21,AV$5&lt;=$F21),IF(AV$5&lt;=$E21+ROUND(($F21-$E21)*$G21,0),2,1),"")</x:f>
      </x:c>
      <x:c r="AW21" s="73" t="str">
        <x:f>IF(AND(AW$5&gt;=$E21,AW$5&lt;=$F21),IF(AW$5&lt;=$E21+ROUND(($F21-$E21)*$G21,0),2,1),"")</x:f>
      </x:c>
      <x:c r="AX21" s="73" t="str">
        <x:f>IF(AND(AX$5&gt;=$E21,AX$5&lt;=$F21),IF(AX$5&lt;=$E21+ROUND(($F21-$E21)*$G21,0),2,1),"")</x:f>
      </x:c>
      <x:c r="AY21" s="73" t="str">
        <x:f>IF(AND(AY$5&gt;=$E21,AY$5&lt;=$F21),IF(AY$5&lt;=$E21+ROUND(($F21-$E21)*$G21,0),2,1),"")</x:f>
      </x:c>
      <x:c r="AZ21" s="73" t="str">
        <x:f>IF(AND(AZ$5&gt;=$E21,AZ$5&lt;=$F21),IF(AZ$5&lt;=$E21+ROUND(($F21-$E21)*$G21,0),2,1),"")</x:f>
      </x:c>
      <x:c r="BA21" s="73" t="str">
        <x:f>IF(AND(BA$5&gt;=$E21,BA$5&lt;=$F21),IF(BA$5&lt;=$E21+ROUND(($F21-$E21)*$G21,0),2,1),"")</x:f>
      </x:c>
      <x:c r="BB21" s="73" t="n">
        <x:f>IF(AND(BB$5&gt;=$E21,BB$5&lt;=$F21),IF(BB$5&lt;=$E21+ROUND(($F21-$E21)*$G21,0),2,1),"")</x:f>
        <x:v>2</x:v>
      </x:c>
      <x:c r="BC21" s="73" t="n">
        <x:f>IF(AND(BC$5&gt;=$E21,BC$5&lt;=$F21),IF(BC$5&lt;=$E21+ROUND(($F21-$E21)*$G21,0),2,1),"")</x:f>
        <x:v>1</x:v>
      </x:c>
      <x:c r="BD21" s="73" t="n">
        <x:f>IF(AND(BD$5&gt;=$E21,BD$5&lt;=$F21),IF(BD$5&lt;=$E21+ROUND(($F21-$E21)*$G21,0),2,1),"")</x:f>
        <x:v>1</x:v>
      </x:c>
      <x:c r="BE21" s="73" t="n">
        <x:f>IF(AND(BE$5&gt;=$E21,BE$5&lt;=$F21),IF(BE$5&lt;=$E21+ROUND(($F21-$E21)*$G21,0),2,1),"")</x:f>
        <x:v>1</x:v>
      </x:c>
      <x:c r="BF21" s="73" t="n">
        <x:f>IF(AND(BF$5&gt;=$E21,BF$5&lt;=$F21),IF(BF$5&lt;=$E21+ROUND(($F21-$E21)*$G21,0),2,1),"")</x:f>
        <x:v>1</x:v>
      </x:c>
      <x:c r="BG21" s="73" t="n">
        <x:f>IF(AND(BG$5&gt;=$E21,BG$5&lt;=$F21),IF(BG$5&lt;=$E21+ROUND(($F21-$E21)*$G21,0),2,1),"")</x:f>
        <x:v>1</x:v>
      </x:c>
      <x:c r="BH21" s="73" t="n">
        <x:f>IF(AND(BH$5&gt;=$E21,BH$5&lt;=$F21),IF(BH$5&lt;=$E21+ROUND(($F21-$E21)*$G21,0),2,1),"")</x:f>
        <x:v>1</x:v>
      </x:c>
      <x:c r="BI21" s="73" t="n">
        <x:f>IF(AND(BI$5&gt;=$E21,BI$5&lt;=$F21),IF(BI$5&lt;=$E21+ROUND(($F21-$E21)*$G21,0),2,1),"")</x:f>
        <x:v>1</x:v>
      </x:c>
      <x:c r="BJ21" s="73" t="n">
        <x:f>IF(AND(BJ$5&gt;=$E21,BJ$5&lt;=$F21),IF(BJ$5&lt;=$E21+ROUND(($F21-$E21)*$G21,0),2,1),"")</x:f>
        <x:v>1</x:v>
      </x:c>
      <x:c r="BK21" s="73" t="str">
        <x:f>IF(AND(BK$5&gt;=$E21,BK$5&lt;=$F21),IF(BK$5&lt;=$E21+ROUND(($F21-$E21)*$G21,0),2,1),"")</x:f>
      </x:c>
      <x:c r="BL21" s="73" t="str">
        <x:f>IF(AND(BL$5&gt;=$E21,BL$5&lt;=$F21),IF(BL$5&lt;=$E21+ROUND(($F21-$E21)*$G21,0),2,1),"")</x:f>
      </x:c>
      <x:c r="BM21" s="73" t="str">
        <x:f>IF(AND(BM$5&gt;=$E21,BM$5&lt;=$F21),IF(BM$5&lt;=$E21+ROUND(($F21-$E21)*$G21,0),2,1),"")</x:f>
      </x:c>
      <x:c r="BN21" s="73" t="str">
        <x:f>IF(AND(BN$5&gt;=$E21,BN$5&lt;=$F21),IF(BN$5&lt;=$E21+ROUND(($F21-$E21)*$G21,0),2,1),"")</x:f>
      </x:c>
      <x:c r="BO21" s="73" t="str">
        <x:f>IF(AND(BO$5&gt;=$E21,BO$5&lt;=$F21),IF(BO$5&lt;=$E21+ROUND(($F21-$E21)*$G21,0),2,1),"")</x:f>
      </x:c>
      <x:c r="BP21" s="73" t="str">
        <x:f>IF(AND(BP$5&gt;=$E21,BP$5&lt;=$F21),IF(BP$5&lt;=$E21+ROUND(($F21-$E21)*$G21,0),2,1),"")</x:f>
      </x:c>
      <x:c r="BQ21" s="73" t="str">
        <x:f>IF(AND(BQ$5&gt;=$E21,BQ$5&lt;=$F21),IF(BQ$5&lt;=$E21+ROUND(($F21-$E21)*$G21,0),2,1),"")</x:f>
      </x:c>
      <x:c r="BR21" s="73" t="str">
        <x:f>IF(AND(BR$5&gt;=$E21,BR$5&lt;=$F21),IF(BR$5&lt;=$E21+ROUND(($F21-$E21)*$G21,0),2,1),"")</x:f>
      </x:c>
      <x:c r="BS21" s="73" t="str">
        <x:f>IF(AND(BS$5&gt;=$E21,BS$5&lt;=$F21),IF(BS$5&lt;=$E21+ROUND(($F21-$E21)*$G21,0),2,1),"")</x:f>
      </x:c>
      <x:c r="BT21" s="73" t="str">
        <x:f>IF(AND(BT$5&gt;=$E21,BT$5&lt;=$F21),IF(BT$5&lt;=$E21+ROUND(($F21-$E21)*$G21,0),2,1),"")</x:f>
      </x:c>
      <x:c r="BU21" s="73" t="str">
        <x:f>IF(AND(BU$5&gt;=$E21,BU$5&lt;=$F21),IF(BU$5&lt;=$E21+ROUND(($F21-$E21)*$G21,0),2,1),"")</x:f>
      </x:c>
      <x:c r="BV21" s="73" t="str">
        <x:f>IF(AND(BV$5&gt;=$E21,BV$5&lt;=$F21),IF(BV$5&lt;=$E21+ROUND(($F21-$E21)*$G21,0),2,1),"")</x:f>
      </x:c>
      <x:c r="BW21" s="73" t="str">
        <x:f>IF(AND(BW$5&gt;=$E21,BW$5&lt;=$F21),IF(BW$5&lt;=$E21+ROUND(($F21-$E21)*$G21,0),2,1),"")</x:f>
      </x:c>
      <x:c r="BX21" s="73" t="str">
        <x:f>IF(AND(BX$5&gt;=$E21,BX$5&lt;=$F21),IF(BX$5&lt;=$E21+ROUND(($F21-$E21)*$G21,0),2,1),"")</x:f>
      </x:c>
    </x:row>
    <x:row r="22" ht="22" customHeight="1">
      <x:c r="A22" s="49" t="str">
        <x:f>IF('Task Plan'!A22="","",'Task Plan'!A22)</x:f>
        <x:v>6.2</x:v>
      </x:c>
      <x:c r="B22" s="75" t="str">
        <x:f>IF('Task Plan'!C22="","",'Task Plan'!C22)</x:f>
        <x:v>User acceptance testing</x:v>
      </x:c>
      <x:c r="C22" s="49" t="str">
        <x:f>IF('Task Plan'!D22="","",'Task Plan'!D22)</x:f>
        <x:v>James Wilson</x:v>
      </x:c>
      <x:c r="D22" s="49" t="str">
        <x:f>IF('Task Plan'!F22="","",'Task Plan'!F22)</x:f>
        <x:v>Not Started</x:v>
      </x:c>
      <x:c r="E22" s="65" t="n">
        <x:f>IF('Task Plan'!G22="","",'Task Plan'!G22)</x:f>
        <x:v>46310</x:v>
      </x:c>
      <x:c r="F22" s="65" t="n">
        <x:f>IF('Task Plan'!H22="","",'Task Plan'!H22)</x:f>
        <x:v>46316</x:v>
      </x:c>
      <x:c r="G22" s="67" t="str">
        <x:f>IF('Task Plan'!J22="","",'Task Plan'!J22)</x:f>
      </x:c>
      <x:c r="H22" s="49" t="n">
        <x:f>IF('Task Plan'!I22="","",'Task Plan'!I22)</x:f>
        <x:v>7</x:v>
      </x:c>
      <x:c r="I22" s="73" t="str">
        <x:f>IF(AND(I$5&gt;=$E22,I$5&lt;=$F22),IF(I$5&lt;=$E22+ROUND(($F22-$E22)*$G22,0),2,1),"")</x:f>
      </x:c>
      <x:c r="J22" s="73" t="str">
        <x:f>IF(AND(J$5&gt;=$E22,J$5&lt;=$F22),IF(J$5&lt;=$E22+ROUND(($F22-$E22)*$G22,0),2,1),"")</x:f>
      </x:c>
      <x:c r="K22" s="73" t="str">
        <x:f>IF(AND(K$5&gt;=$E22,K$5&lt;=$F22),IF(K$5&lt;=$E22+ROUND(($F22-$E22)*$G22,0),2,1),"")</x:f>
      </x:c>
      <x:c r="L22" s="73" t="str">
        <x:f>IF(AND(L$5&gt;=$E22,L$5&lt;=$F22),IF(L$5&lt;=$E22+ROUND(($F22-$E22)*$G22,0),2,1),"")</x:f>
      </x:c>
      <x:c r="M22" s="73" t="str">
        <x:f>IF(AND(M$5&gt;=$E22,M$5&lt;=$F22),IF(M$5&lt;=$E22+ROUND(($F22-$E22)*$G22,0),2,1),"")</x:f>
      </x:c>
      <x:c r="N22" s="73" t="str">
        <x:f>IF(AND(N$5&gt;=$E22,N$5&lt;=$F22),IF(N$5&lt;=$E22+ROUND(($F22-$E22)*$G22,0),2,1),"")</x:f>
      </x:c>
      <x:c r="O22" s="73" t="str">
        <x:f>IF(AND(O$5&gt;=$E22,O$5&lt;=$F22),IF(O$5&lt;=$E22+ROUND(($F22-$E22)*$G22,0),2,1),"")</x:f>
      </x:c>
      <x:c r="P22" s="73" t="str">
        <x:f>IF(AND(P$5&gt;=$E22,P$5&lt;=$F22),IF(P$5&lt;=$E22+ROUND(($F22-$E22)*$G22,0),2,1),"")</x:f>
      </x:c>
      <x:c r="Q22" s="73" t="str">
        <x:f>IF(AND(Q$5&gt;=$E22,Q$5&lt;=$F22),IF(Q$5&lt;=$E22+ROUND(($F22-$E22)*$G22,0),2,1),"")</x:f>
      </x:c>
      <x:c r="R22" s="73" t="str">
        <x:f>IF(AND(R$5&gt;=$E22,R$5&lt;=$F22),IF(R$5&lt;=$E22+ROUND(($F22-$E22)*$G22,0),2,1),"")</x:f>
      </x:c>
      <x:c r="S22" s="73" t="str">
        <x:f>IF(AND(S$5&gt;=$E22,S$5&lt;=$F22),IF(S$5&lt;=$E22+ROUND(($F22-$E22)*$G22,0),2,1),"")</x:f>
      </x:c>
      <x:c r="T22" s="73" t="str">
        <x:f>IF(AND(T$5&gt;=$E22,T$5&lt;=$F22),IF(T$5&lt;=$E22+ROUND(($F22-$E22)*$G22,0),2,1),"")</x:f>
      </x:c>
      <x:c r="U22" s="73" t="str">
        <x:f>IF(AND(U$5&gt;=$E22,U$5&lt;=$F22),IF(U$5&lt;=$E22+ROUND(($F22-$E22)*$G22,0),2,1),"")</x:f>
      </x:c>
      <x:c r="V22" s="73" t="str">
        <x:f>IF(AND(V$5&gt;=$E22,V$5&lt;=$F22),IF(V$5&lt;=$E22+ROUND(($F22-$E22)*$G22,0),2,1),"")</x:f>
      </x:c>
      <x:c r="W22" s="73" t="str">
        <x:f>IF(AND(W$5&gt;=$E22,W$5&lt;=$F22),IF(W$5&lt;=$E22+ROUND(($F22-$E22)*$G22,0),2,1),"")</x:f>
      </x:c>
      <x:c r="X22" s="73" t="str">
        <x:f>IF(AND(X$5&gt;=$E22,X$5&lt;=$F22),IF(X$5&lt;=$E22+ROUND(($F22-$E22)*$G22,0),2,1),"")</x:f>
      </x:c>
      <x:c r="Y22" s="73" t="str">
        <x:f>IF(AND(Y$5&gt;=$E22,Y$5&lt;=$F22),IF(Y$5&lt;=$E22+ROUND(($F22-$E22)*$G22,0),2,1),"")</x:f>
      </x:c>
      <x:c r="Z22" s="73" t="str">
        <x:f>IF(AND(Z$5&gt;=$E22,Z$5&lt;=$F22),IF(Z$5&lt;=$E22+ROUND(($F22-$E22)*$G22,0),2,1),"")</x:f>
      </x:c>
      <x:c r="AA22" s="73" t="str">
        <x:f>IF(AND(AA$5&gt;=$E22,AA$5&lt;=$F22),IF(AA$5&lt;=$E22+ROUND(($F22-$E22)*$G22,0),2,1),"")</x:f>
      </x:c>
      <x:c r="AB22" s="73" t="str">
        <x:f>IF(AND(AB$5&gt;=$E22,AB$5&lt;=$F22),IF(AB$5&lt;=$E22+ROUND(($F22-$E22)*$G22,0),2,1),"")</x:f>
      </x:c>
      <x:c r="AC22" s="73" t="str">
        <x:f>IF(AND(AC$5&gt;=$E22,AC$5&lt;=$F22),IF(AC$5&lt;=$E22+ROUND(($F22-$E22)*$G22,0),2,1),"")</x:f>
      </x:c>
      <x:c r="AD22" s="73" t="str">
        <x:f>IF(AND(AD$5&gt;=$E22,AD$5&lt;=$F22),IF(AD$5&lt;=$E22+ROUND(($F22-$E22)*$G22,0),2,1),"")</x:f>
      </x:c>
      <x:c r="AE22" s="73" t="str">
        <x:f>IF(AND(AE$5&gt;=$E22,AE$5&lt;=$F22),IF(AE$5&lt;=$E22+ROUND(($F22-$E22)*$G22,0),2,1),"")</x:f>
      </x:c>
      <x:c r="AF22" s="73" t="str">
        <x:f>IF(AND(AF$5&gt;=$E22,AF$5&lt;=$F22),IF(AF$5&lt;=$E22+ROUND(($F22-$E22)*$G22,0),2,1),"")</x:f>
      </x:c>
      <x:c r="AG22" s="73" t="str">
        <x:f>IF(AND(AG$5&gt;=$E22,AG$5&lt;=$F22),IF(AG$5&lt;=$E22+ROUND(($F22-$E22)*$G22,0),2,1),"")</x:f>
      </x:c>
      <x:c r="AH22" s="73" t="str">
        <x:f>IF(AND(AH$5&gt;=$E22,AH$5&lt;=$F22),IF(AH$5&lt;=$E22+ROUND(($F22-$E22)*$G22,0),2,1),"")</x:f>
      </x:c>
      <x:c r="AI22" s="73" t="str">
        <x:f>IF(AND(AI$5&gt;=$E22,AI$5&lt;=$F22),IF(AI$5&lt;=$E22+ROUND(($F22-$E22)*$G22,0),2,1),"")</x:f>
      </x:c>
      <x:c r="AJ22" s="73" t="str">
        <x:f>IF(AND(AJ$5&gt;=$E22,AJ$5&lt;=$F22),IF(AJ$5&lt;=$E22+ROUND(($F22-$E22)*$G22,0),2,1),"")</x:f>
      </x:c>
      <x:c r="AK22" s="73" t="str">
        <x:f>IF(AND(AK$5&gt;=$E22,AK$5&lt;=$F22),IF(AK$5&lt;=$E22+ROUND(($F22-$E22)*$G22,0),2,1),"")</x:f>
      </x:c>
      <x:c r="AL22" s="73" t="str">
        <x:f>IF(AND(AL$5&gt;=$E22,AL$5&lt;=$F22),IF(AL$5&lt;=$E22+ROUND(($F22-$E22)*$G22,0),2,1),"")</x:f>
      </x:c>
      <x:c r="AM22" s="73" t="str">
        <x:f>IF(AND(AM$5&gt;=$E22,AM$5&lt;=$F22),IF(AM$5&lt;=$E22+ROUND(($F22-$E22)*$G22,0),2,1),"")</x:f>
      </x:c>
      <x:c r="AN22" s="73" t="str">
        <x:f>IF(AND(AN$5&gt;=$E22,AN$5&lt;=$F22),IF(AN$5&lt;=$E22+ROUND(($F22-$E22)*$G22,0),2,1),"")</x:f>
      </x:c>
      <x:c r="AO22" s="73" t="str">
        <x:f>IF(AND(AO$5&gt;=$E22,AO$5&lt;=$F22),IF(AO$5&lt;=$E22+ROUND(($F22-$E22)*$G22,0),2,1),"")</x:f>
      </x:c>
      <x:c r="AP22" s="73" t="str">
        <x:f>IF(AND(AP$5&gt;=$E22,AP$5&lt;=$F22),IF(AP$5&lt;=$E22+ROUND(($F22-$E22)*$G22,0),2,1),"")</x:f>
      </x:c>
      <x:c r="AQ22" s="73" t="str">
        <x:f>IF(AND(AQ$5&gt;=$E22,AQ$5&lt;=$F22),IF(AQ$5&lt;=$E22+ROUND(($F22-$E22)*$G22,0),2,1),"")</x:f>
      </x:c>
      <x:c r="AR22" s="73" t="str">
        <x:f>IF(AND(AR$5&gt;=$E22,AR$5&lt;=$F22),IF(AR$5&lt;=$E22+ROUND(($F22-$E22)*$G22,0),2,1),"")</x:f>
      </x:c>
      <x:c r="AS22" s="73" t="str">
        <x:f>IF(AND(AS$5&gt;=$E22,AS$5&lt;=$F22),IF(AS$5&lt;=$E22+ROUND(($F22-$E22)*$G22,0),2,1),"")</x:f>
      </x:c>
      <x:c r="AT22" s="73" t="str">
        <x:f>IF(AND(AT$5&gt;=$E22,AT$5&lt;=$F22),IF(AT$5&lt;=$E22+ROUND(($F22-$E22)*$G22,0),2,1),"")</x:f>
      </x:c>
      <x:c r="AU22" s="73" t="str">
        <x:f>IF(AND(AU$5&gt;=$E22,AU$5&lt;=$F22),IF(AU$5&lt;=$E22+ROUND(($F22-$E22)*$G22,0),2,1),"")</x:f>
      </x:c>
      <x:c r="AV22" s="73" t="str">
        <x:f>IF(AND(AV$5&gt;=$E22,AV$5&lt;=$F22),IF(AV$5&lt;=$E22+ROUND(($F22-$E22)*$G22,0),2,1),"")</x:f>
      </x:c>
      <x:c r="AW22" s="73" t="str">
        <x:f>IF(AND(AW$5&gt;=$E22,AW$5&lt;=$F22),IF(AW$5&lt;=$E22+ROUND(($F22-$E22)*$G22,0),2,1),"")</x:f>
      </x:c>
      <x:c r="AX22" s="73" t="str">
        <x:f>IF(AND(AX$5&gt;=$E22,AX$5&lt;=$F22),IF(AX$5&lt;=$E22+ROUND(($F22-$E22)*$G22,0),2,1),"")</x:f>
      </x:c>
      <x:c r="AY22" s="73" t="str">
        <x:f>IF(AND(AY$5&gt;=$E22,AY$5&lt;=$F22),IF(AY$5&lt;=$E22+ROUND(($F22-$E22)*$G22,0),2,1),"")</x:f>
      </x:c>
      <x:c r="AZ22" s="73" t="str">
        <x:f>IF(AND(AZ$5&gt;=$E22,AZ$5&lt;=$F22),IF(AZ$5&lt;=$E22+ROUND(($F22-$E22)*$G22,0),2,1),"")</x:f>
      </x:c>
      <x:c r="BA22" s="73" t="str">
        <x:f>IF(AND(BA$5&gt;=$E22,BA$5&lt;=$F22),IF(BA$5&lt;=$E22+ROUND(($F22-$E22)*$G22,0),2,1),"")</x:f>
      </x:c>
      <x:c r="BB22" s="73" t="str">
        <x:f>IF(AND(BB$5&gt;=$E22,BB$5&lt;=$F22),IF(BB$5&lt;=$E22+ROUND(($F22-$E22)*$G22,0),2,1),"")</x:f>
      </x:c>
      <x:c r="BC22" s="73" t="str">
        <x:f>IF(AND(BC$5&gt;=$E22,BC$5&lt;=$F22),IF(BC$5&lt;=$E22+ROUND(($F22-$E22)*$G22,0),2,1),"")</x:f>
      </x:c>
      <x:c r="BD22" s="73" t="str">
        <x:f>IF(AND(BD$5&gt;=$E22,BD$5&lt;=$F22),IF(BD$5&lt;=$E22+ROUND(($F22-$E22)*$G22,0),2,1),"")</x:f>
      </x:c>
      <x:c r="BE22" s="73" t="str">
        <x:f>IF(AND(BE$5&gt;=$E22,BE$5&lt;=$F22),IF(BE$5&lt;=$E22+ROUND(($F22-$E22)*$G22,0),2,1),"")</x:f>
      </x:c>
      <x:c r="BF22" s="73" t="str">
        <x:f>IF(AND(BF$5&gt;=$E22,BF$5&lt;=$F22),IF(BF$5&lt;=$E22+ROUND(($F22-$E22)*$G22,0),2,1),"")</x:f>
      </x:c>
      <x:c r="BG22" s="73" t="str">
        <x:f>IF(AND(BG$5&gt;=$E22,BG$5&lt;=$F22),IF(BG$5&lt;=$E22+ROUND(($F22-$E22)*$G22,0),2,1),"")</x:f>
      </x:c>
      <x:c r="BH22" s="73" t="str">
        <x:f>IF(AND(BH$5&gt;=$E22,BH$5&lt;=$F22),IF(BH$5&lt;=$E22+ROUND(($F22-$E22)*$G22,0),2,1),"")</x:f>
      </x:c>
      <x:c r="BI22" s="73" t="n">
        <x:f>IF(AND(BI$5&gt;=$E22,BI$5&lt;=$F22),IF(BI$5&lt;=$E22+ROUND(($F22-$E22)*$G22,0),2,1),"")</x:f>
        <x:v>2</x:v>
      </x:c>
      <x:c r="BJ22" s="73" t="n">
        <x:f>IF(AND(BJ$5&gt;=$E22,BJ$5&lt;=$F22),IF(BJ$5&lt;=$E22+ROUND(($F22-$E22)*$G22,0),2,1),"")</x:f>
        <x:v>1</x:v>
      </x:c>
      <x:c r="BK22" s="73" t="n">
        <x:f>IF(AND(BK$5&gt;=$E22,BK$5&lt;=$F22),IF(BK$5&lt;=$E22+ROUND(($F22-$E22)*$G22,0),2,1),"")</x:f>
        <x:v>1</x:v>
      </x:c>
      <x:c r="BL22" s="73" t="n">
        <x:f>IF(AND(BL$5&gt;=$E22,BL$5&lt;=$F22),IF(BL$5&lt;=$E22+ROUND(($F22-$E22)*$G22,0),2,1),"")</x:f>
        <x:v>1</x:v>
      </x:c>
      <x:c r="BM22" s="73" t="n">
        <x:f>IF(AND(BM$5&gt;=$E22,BM$5&lt;=$F22),IF(BM$5&lt;=$E22+ROUND(($F22-$E22)*$G22,0),2,1),"")</x:f>
        <x:v>1</x:v>
      </x:c>
      <x:c r="BN22" s="73" t="n">
        <x:f>IF(AND(BN$5&gt;=$E22,BN$5&lt;=$F22),IF(BN$5&lt;=$E22+ROUND(($F22-$E22)*$G22,0),2,1),"")</x:f>
        <x:v>1</x:v>
      </x:c>
      <x:c r="BO22" s="73" t="n">
        <x:f>IF(AND(BO$5&gt;=$E22,BO$5&lt;=$F22),IF(BO$5&lt;=$E22+ROUND(($F22-$E22)*$G22,0),2,1),"")</x:f>
        <x:v>1</x:v>
      </x:c>
      <x:c r="BP22" s="73" t="str">
        <x:f>IF(AND(BP$5&gt;=$E22,BP$5&lt;=$F22),IF(BP$5&lt;=$E22+ROUND(($F22-$E22)*$G22,0),2,1),"")</x:f>
      </x:c>
      <x:c r="BQ22" s="73" t="str">
        <x:f>IF(AND(BQ$5&gt;=$E22,BQ$5&lt;=$F22),IF(BQ$5&lt;=$E22+ROUND(($F22-$E22)*$G22,0),2,1),"")</x:f>
      </x:c>
      <x:c r="BR22" s="73" t="str">
        <x:f>IF(AND(BR$5&gt;=$E22,BR$5&lt;=$F22),IF(BR$5&lt;=$E22+ROUND(($F22-$E22)*$G22,0),2,1),"")</x:f>
      </x:c>
      <x:c r="BS22" s="73" t="str">
        <x:f>IF(AND(BS$5&gt;=$E22,BS$5&lt;=$F22),IF(BS$5&lt;=$E22+ROUND(($F22-$E22)*$G22,0),2,1),"")</x:f>
      </x:c>
      <x:c r="BT22" s="73" t="str">
        <x:f>IF(AND(BT$5&gt;=$E22,BT$5&lt;=$F22),IF(BT$5&lt;=$E22+ROUND(($F22-$E22)*$G22,0),2,1),"")</x:f>
      </x:c>
      <x:c r="BU22" s="73" t="str">
        <x:f>IF(AND(BU$5&gt;=$E22,BU$5&lt;=$F22),IF(BU$5&lt;=$E22+ROUND(($F22-$E22)*$G22,0),2,1),"")</x:f>
      </x:c>
      <x:c r="BV22" s="73" t="str">
        <x:f>IF(AND(BV$5&gt;=$E22,BV$5&lt;=$F22),IF(BV$5&lt;=$E22+ROUND(($F22-$E22)*$G22,0),2,1),"")</x:f>
      </x:c>
      <x:c r="BW22" s="73" t="str">
        <x:f>IF(AND(BW$5&gt;=$E22,BW$5&lt;=$F22),IF(BW$5&lt;=$E22+ROUND(($F22-$E22)*$G22,0),2,1),"")</x:f>
      </x:c>
      <x:c r="BX22" s="73" t="str">
        <x:f>IF(AND(BX$5&gt;=$E22,BX$5&lt;=$F22),IF(BX$5&lt;=$E22+ROUND(($F22-$E22)*$G22,0),2,1),"")</x:f>
      </x:c>
    </x:row>
    <x:row r="23" ht="22" customHeight="1">
      <x:c r="A23" s="49" t="str">
        <x:f>IF('Task Plan'!A23="","",'Task Plan'!A23)</x:f>
        <x:v>7.1</x:v>
      </x:c>
      <x:c r="B23" s="75" t="str">
        <x:f>IF('Task Plan'!C23="","",'Task Plan'!C23)</x:f>
        <x:v>Production deployment</x:v>
      </x:c>
      <x:c r="C23" s="49" t="str">
        <x:f>IF('Task Plan'!D23="","",'Task Plan'!D23)</x:f>
        <x:v>Sofia Patel</x:v>
      </x:c>
      <x:c r="D23" s="49" t="str">
        <x:f>IF('Task Plan'!F23="","",'Task Plan'!F23)</x:f>
        <x:v>Not Started</x:v>
      </x:c>
      <x:c r="E23" s="65" t="n">
        <x:f>IF('Task Plan'!G23="","",'Task Plan'!G23)</x:f>
        <x:v>46321</x:v>
      </x:c>
      <x:c r="F23" s="65" t="n">
        <x:f>IF('Task Plan'!H23="","",'Task Plan'!H23)</x:f>
        <x:v>46324</x:v>
      </x:c>
      <x:c r="G23" s="67" t="str">
        <x:f>IF('Task Plan'!J23="","",'Task Plan'!J23)</x:f>
      </x:c>
      <x:c r="H23" s="49" t="n">
        <x:f>IF('Task Plan'!I23="","",'Task Plan'!I23)</x:f>
        <x:v>4</x:v>
      </x:c>
      <x:c r="I23" s="73" t="str">
        <x:f>IF(AND(I$5&gt;=$E23,I$5&lt;=$F23),IF(I$5&lt;=$E23+ROUND(($F23-$E23)*$G23,0),2,1),"")</x:f>
      </x:c>
      <x:c r="J23" s="73" t="str">
        <x:f>IF(AND(J$5&gt;=$E23,J$5&lt;=$F23),IF(J$5&lt;=$E23+ROUND(($F23-$E23)*$G23,0),2,1),"")</x:f>
      </x:c>
      <x:c r="K23" s="73" t="str">
        <x:f>IF(AND(K$5&gt;=$E23,K$5&lt;=$F23),IF(K$5&lt;=$E23+ROUND(($F23-$E23)*$G23,0),2,1),"")</x:f>
      </x:c>
      <x:c r="L23" s="73" t="str">
        <x:f>IF(AND(L$5&gt;=$E23,L$5&lt;=$F23),IF(L$5&lt;=$E23+ROUND(($F23-$E23)*$G23,0),2,1),"")</x:f>
      </x:c>
      <x:c r="M23" s="73" t="str">
        <x:f>IF(AND(M$5&gt;=$E23,M$5&lt;=$F23),IF(M$5&lt;=$E23+ROUND(($F23-$E23)*$G23,0),2,1),"")</x:f>
      </x:c>
      <x:c r="N23" s="73" t="str">
        <x:f>IF(AND(N$5&gt;=$E23,N$5&lt;=$F23),IF(N$5&lt;=$E23+ROUND(($F23-$E23)*$G23,0),2,1),"")</x:f>
      </x:c>
      <x:c r="O23" s="73" t="str">
        <x:f>IF(AND(O$5&gt;=$E23,O$5&lt;=$F23),IF(O$5&lt;=$E23+ROUND(($F23-$E23)*$G23,0),2,1),"")</x:f>
      </x:c>
      <x:c r="P23" s="73" t="str">
        <x:f>IF(AND(P$5&gt;=$E23,P$5&lt;=$F23),IF(P$5&lt;=$E23+ROUND(($F23-$E23)*$G23,0),2,1),"")</x:f>
      </x:c>
      <x:c r="Q23" s="73" t="str">
        <x:f>IF(AND(Q$5&gt;=$E23,Q$5&lt;=$F23),IF(Q$5&lt;=$E23+ROUND(($F23-$E23)*$G23,0),2,1),"")</x:f>
      </x:c>
      <x:c r="R23" s="73" t="str">
        <x:f>IF(AND(R$5&gt;=$E23,R$5&lt;=$F23),IF(R$5&lt;=$E23+ROUND(($F23-$E23)*$G23,0),2,1),"")</x:f>
      </x:c>
      <x:c r="S23" s="73" t="str">
        <x:f>IF(AND(S$5&gt;=$E23,S$5&lt;=$F23),IF(S$5&lt;=$E23+ROUND(($F23-$E23)*$G23,0),2,1),"")</x:f>
      </x:c>
      <x:c r="T23" s="73" t="str">
        <x:f>IF(AND(T$5&gt;=$E23,T$5&lt;=$F23),IF(T$5&lt;=$E23+ROUND(($F23-$E23)*$G23,0),2,1),"")</x:f>
      </x:c>
      <x:c r="U23" s="73" t="str">
        <x:f>IF(AND(U$5&gt;=$E23,U$5&lt;=$F23),IF(U$5&lt;=$E23+ROUND(($F23-$E23)*$G23,0),2,1),"")</x:f>
      </x:c>
      <x:c r="V23" s="73" t="str">
        <x:f>IF(AND(V$5&gt;=$E23,V$5&lt;=$F23),IF(V$5&lt;=$E23+ROUND(($F23-$E23)*$G23,0),2,1),"")</x:f>
      </x:c>
      <x:c r="W23" s="73" t="str">
        <x:f>IF(AND(W$5&gt;=$E23,W$5&lt;=$F23),IF(W$5&lt;=$E23+ROUND(($F23-$E23)*$G23,0),2,1),"")</x:f>
      </x:c>
      <x:c r="X23" s="73" t="str">
        <x:f>IF(AND(X$5&gt;=$E23,X$5&lt;=$F23),IF(X$5&lt;=$E23+ROUND(($F23-$E23)*$G23,0),2,1),"")</x:f>
      </x:c>
      <x:c r="Y23" s="73" t="str">
        <x:f>IF(AND(Y$5&gt;=$E23,Y$5&lt;=$F23),IF(Y$5&lt;=$E23+ROUND(($F23-$E23)*$G23,0),2,1),"")</x:f>
      </x:c>
      <x:c r="Z23" s="73" t="str">
        <x:f>IF(AND(Z$5&gt;=$E23,Z$5&lt;=$F23),IF(Z$5&lt;=$E23+ROUND(($F23-$E23)*$G23,0),2,1),"")</x:f>
      </x:c>
      <x:c r="AA23" s="73" t="str">
        <x:f>IF(AND(AA$5&gt;=$E23,AA$5&lt;=$F23),IF(AA$5&lt;=$E23+ROUND(($F23-$E23)*$G23,0),2,1),"")</x:f>
      </x:c>
      <x:c r="AB23" s="73" t="str">
        <x:f>IF(AND(AB$5&gt;=$E23,AB$5&lt;=$F23),IF(AB$5&lt;=$E23+ROUND(($F23-$E23)*$G23,0),2,1),"")</x:f>
      </x:c>
      <x:c r="AC23" s="73" t="str">
        <x:f>IF(AND(AC$5&gt;=$E23,AC$5&lt;=$F23),IF(AC$5&lt;=$E23+ROUND(($F23-$E23)*$G23,0),2,1),"")</x:f>
      </x:c>
      <x:c r="AD23" s="73" t="str">
        <x:f>IF(AND(AD$5&gt;=$E23,AD$5&lt;=$F23),IF(AD$5&lt;=$E23+ROUND(($F23-$E23)*$G23,0),2,1),"")</x:f>
      </x:c>
      <x:c r="AE23" s="73" t="str">
        <x:f>IF(AND(AE$5&gt;=$E23,AE$5&lt;=$F23),IF(AE$5&lt;=$E23+ROUND(($F23-$E23)*$G23,0),2,1),"")</x:f>
      </x:c>
      <x:c r="AF23" s="73" t="str">
        <x:f>IF(AND(AF$5&gt;=$E23,AF$5&lt;=$F23),IF(AF$5&lt;=$E23+ROUND(($F23-$E23)*$G23,0),2,1),"")</x:f>
      </x:c>
      <x:c r="AG23" s="73" t="str">
        <x:f>IF(AND(AG$5&gt;=$E23,AG$5&lt;=$F23),IF(AG$5&lt;=$E23+ROUND(($F23-$E23)*$G23,0),2,1),"")</x:f>
      </x:c>
      <x:c r="AH23" s="73" t="str">
        <x:f>IF(AND(AH$5&gt;=$E23,AH$5&lt;=$F23),IF(AH$5&lt;=$E23+ROUND(($F23-$E23)*$G23,0),2,1),"")</x:f>
      </x:c>
      <x:c r="AI23" s="73" t="str">
        <x:f>IF(AND(AI$5&gt;=$E23,AI$5&lt;=$F23),IF(AI$5&lt;=$E23+ROUND(($F23-$E23)*$G23,0),2,1),"")</x:f>
      </x:c>
      <x:c r="AJ23" s="73" t="str">
        <x:f>IF(AND(AJ$5&gt;=$E23,AJ$5&lt;=$F23),IF(AJ$5&lt;=$E23+ROUND(($F23-$E23)*$G23,0),2,1),"")</x:f>
      </x:c>
      <x:c r="AK23" s="73" t="str">
        <x:f>IF(AND(AK$5&gt;=$E23,AK$5&lt;=$F23),IF(AK$5&lt;=$E23+ROUND(($F23-$E23)*$G23,0),2,1),"")</x:f>
      </x:c>
      <x:c r="AL23" s="73" t="str">
        <x:f>IF(AND(AL$5&gt;=$E23,AL$5&lt;=$F23),IF(AL$5&lt;=$E23+ROUND(($F23-$E23)*$G23,0),2,1),"")</x:f>
      </x:c>
      <x:c r="AM23" s="73" t="str">
        <x:f>IF(AND(AM$5&gt;=$E23,AM$5&lt;=$F23),IF(AM$5&lt;=$E23+ROUND(($F23-$E23)*$G23,0),2,1),"")</x:f>
      </x:c>
      <x:c r="AN23" s="73" t="str">
        <x:f>IF(AND(AN$5&gt;=$E23,AN$5&lt;=$F23),IF(AN$5&lt;=$E23+ROUND(($F23-$E23)*$G23,0),2,1),"")</x:f>
      </x:c>
      <x:c r="AO23" s="73" t="str">
        <x:f>IF(AND(AO$5&gt;=$E23,AO$5&lt;=$F23),IF(AO$5&lt;=$E23+ROUND(($F23-$E23)*$G23,0),2,1),"")</x:f>
      </x:c>
      <x:c r="AP23" s="73" t="str">
        <x:f>IF(AND(AP$5&gt;=$E23,AP$5&lt;=$F23),IF(AP$5&lt;=$E23+ROUND(($F23-$E23)*$G23,0),2,1),"")</x:f>
      </x:c>
      <x:c r="AQ23" s="73" t="str">
        <x:f>IF(AND(AQ$5&gt;=$E23,AQ$5&lt;=$F23),IF(AQ$5&lt;=$E23+ROUND(($F23-$E23)*$G23,0),2,1),"")</x:f>
      </x:c>
      <x:c r="AR23" s="73" t="str">
        <x:f>IF(AND(AR$5&gt;=$E23,AR$5&lt;=$F23),IF(AR$5&lt;=$E23+ROUND(($F23-$E23)*$G23,0),2,1),"")</x:f>
      </x:c>
      <x:c r="AS23" s="73" t="str">
        <x:f>IF(AND(AS$5&gt;=$E23,AS$5&lt;=$F23),IF(AS$5&lt;=$E23+ROUND(($F23-$E23)*$G23,0),2,1),"")</x:f>
      </x:c>
      <x:c r="AT23" s="73" t="str">
        <x:f>IF(AND(AT$5&gt;=$E23,AT$5&lt;=$F23),IF(AT$5&lt;=$E23+ROUND(($F23-$E23)*$G23,0),2,1),"")</x:f>
      </x:c>
      <x:c r="AU23" s="73" t="str">
        <x:f>IF(AND(AU$5&gt;=$E23,AU$5&lt;=$F23),IF(AU$5&lt;=$E23+ROUND(($F23-$E23)*$G23,0),2,1),"")</x:f>
      </x:c>
      <x:c r="AV23" s="73" t="str">
        <x:f>IF(AND(AV$5&gt;=$E23,AV$5&lt;=$F23),IF(AV$5&lt;=$E23+ROUND(($F23-$E23)*$G23,0),2,1),"")</x:f>
      </x:c>
      <x:c r="AW23" s="73" t="str">
        <x:f>IF(AND(AW$5&gt;=$E23,AW$5&lt;=$F23),IF(AW$5&lt;=$E23+ROUND(($F23-$E23)*$G23,0),2,1),"")</x:f>
      </x:c>
      <x:c r="AX23" s="73" t="str">
        <x:f>IF(AND(AX$5&gt;=$E23,AX$5&lt;=$F23),IF(AX$5&lt;=$E23+ROUND(($F23-$E23)*$G23,0),2,1),"")</x:f>
      </x:c>
      <x:c r="AY23" s="73" t="str">
        <x:f>IF(AND(AY$5&gt;=$E23,AY$5&lt;=$F23),IF(AY$5&lt;=$E23+ROUND(($F23-$E23)*$G23,0),2,1),"")</x:f>
      </x:c>
      <x:c r="AZ23" s="73" t="str">
        <x:f>IF(AND(AZ$5&gt;=$E23,AZ$5&lt;=$F23),IF(AZ$5&lt;=$E23+ROUND(($F23-$E23)*$G23,0),2,1),"")</x:f>
      </x:c>
      <x:c r="BA23" s="73" t="str">
        <x:f>IF(AND(BA$5&gt;=$E23,BA$5&lt;=$F23),IF(BA$5&lt;=$E23+ROUND(($F23-$E23)*$G23,0),2,1),"")</x:f>
      </x:c>
      <x:c r="BB23" s="73" t="str">
        <x:f>IF(AND(BB$5&gt;=$E23,BB$5&lt;=$F23),IF(BB$5&lt;=$E23+ROUND(($F23-$E23)*$G23,0),2,1),"")</x:f>
      </x:c>
      <x:c r="BC23" s="73" t="str">
        <x:f>IF(AND(BC$5&gt;=$E23,BC$5&lt;=$F23),IF(BC$5&lt;=$E23+ROUND(($F23-$E23)*$G23,0),2,1),"")</x:f>
      </x:c>
      <x:c r="BD23" s="73" t="str">
        <x:f>IF(AND(BD$5&gt;=$E23,BD$5&lt;=$F23),IF(BD$5&lt;=$E23+ROUND(($F23-$E23)*$G23,0),2,1),"")</x:f>
      </x:c>
      <x:c r="BE23" s="73" t="str">
        <x:f>IF(AND(BE$5&gt;=$E23,BE$5&lt;=$F23),IF(BE$5&lt;=$E23+ROUND(($F23-$E23)*$G23,0),2,1),"")</x:f>
      </x:c>
      <x:c r="BF23" s="73" t="str">
        <x:f>IF(AND(BF$5&gt;=$E23,BF$5&lt;=$F23),IF(BF$5&lt;=$E23+ROUND(($F23-$E23)*$G23,0),2,1),"")</x:f>
      </x:c>
      <x:c r="BG23" s="73" t="str">
        <x:f>IF(AND(BG$5&gt;=$E23,BG$5&lt;=$F23),IF(BG$5&lt;=$E23+ROUND(($F23-$E23)*$G23,0),2,1),"")</x:f>
      </x:c>
      <x:c r="BH23" s="73" t="str">
        <x:f>IF(AND(BH$5&gt;=$E23,BH$5&lt;=$F23),IF(BH$5&lt;=$E23+ROUND(($F23-$E23)*$G23,0),2,1),"")</x:f>
      </x:c>
      <x:c r="BI23" s="73" t="str">
        <x:f>IF(AND(BI$5&gt;=$E23,BI$5&lt;=$F23),IF(BI$5&lt;=$E23+ROUND(($F23-$E23)*$G23,0),2,1),"")</x:f>
      </x:c>
      <x:c r="BJ23" s="73" t="str">
        <x:f>IF(AND(BJ$5&gt;=$E23,BJ$5&lt;=$F23),IF(BJ$5&lt;=$E23+ROUND(($F23-$E23)*$G23,0),2,1),"")</x:f>
      </x:c>
      <x:c r="BK23" s="73" t="str">
        <x:f>IF(AND(BK$5&gt;=$E23,BK$5&lt;=$F23),IF(BK$5&lt;=$E23+ROUND(($F23-$E23)*$G23,0),2,1),"")</x:f>
      </x:c>
      <x:c r="BL23" s="73" t="str">
        <x:f>IF(AND(BL$5&gt;=$E23,BL$5&lt;=$F23),IF(BL$5&lt;=$E23+ROUND(($F23-$E23)*$G23,0),2,1),"")</x:f>
      </x:c>
      <x:c r="BM23" s="73" t="str">
        <x:f>IF(AND(BM$5&gt;=$E23,BM$5&lt;=$F23),IF(BM$5&lt;=$E23+ROUND(($F23-$E23)*$G23,0),2,1),"")</x:f>
      </x:c>
      <x:c r="BN23" s="73" t="str">
        <x:f>IF(AND(BN$5&gt;=$E23,BN$5&lt;=$F23),IF(BN$5&lt;=$E23+ROUND(($F23-$E23)*$G23,0),2,1),"")</x:f>
      </x:c>
      <x:c r="BO23" s="73" t="str">
        <x:f>IF(AND(BO$5&gt;=$E23,BO$5&lt;=$F23),IF(BO$5&lt;=$E23+ROUND(($F23-$E23)*$G23,0),2,1),"")</x:f>
      </x:c>
      <x:c r="BP23" s="73" t="str">
        <x:f>IF(AND(BP$5&gt;=$E23,BP$5&lt;=$F23),IF(BP$5&lt;=$E23+ROUND(($F23-$E23)*$G23,0),2,1),"")</x:f>
      </x:c>
      <x:c r="BQ23" s="73" t="str">
        <x:f>IF(AND(BQ$5&gt;=$E23,BQ$5&lt;=$F23),IF(BQ$5&lt;=$E23+ROUND(($F23-$E23)*$G23,0),2,1),"")</x:f>
      </x:c>
      <x:c r="BR23" s="73" t="str">
        <x:f>IF(AND(BR$5&gt;=$E23,BR$5&lt;=$F23),IF(BR$5&lt;=$E23+ROUND(($F23-$E23)*$G23,0),2,1),"")</x:f>
      </x:c>
      <x:c r="BS23" s="73" t="str">
        <x:f>IF(AND(BS$5&gt;=$E23,BS$5&lt;=$F23),IF(BS$5&lt;=$E23+ROUND(($F23-$E23)*$G23,0),2,1),"")</x:f>
      </x:c>
      <x:c r="BT23" s="73" t="n">
        <x:f>IF(AND(BT$5&gt;=$E23,BT$5&lt;=$F23),IF(BT$5&lt;=$E23+ROUND(($F23-$E23)*$G23,0),2,1),"")</x:f>
        <x:v>2</x:v>
      </x:c>
      <x:c r="BU23" s="73" t="n">
        <x:f>IF(AND(BU$5&gt;=$E23,BU$5&lt;=$F23),IF(BU$5&lt;=$E23+ROUND(($F23-$E23)*$G23,0),2,1),"")</x:f>
        <x:v>1</x:v>
      </x:c>
      <x:c r="BV23" s="73" t="n">
        <x:f>IF(AND(BV$5&gt;=$E23,BV$5&lt;=$F23),IF(BV$5&lt;=$E23+ROUND(($F23-$E23)*$G23,0),2,1),"")</x:f>
        <x:v>1</x:v>
      </x:c>
      <x:c r="BW23" s="73" t="n">
        <x:f>IF(AND(BW$5&gt;=$E23,BW$5&lt;=$F23),IF(BW$5&lt;=$E23+ROUND(($F23-$E23)*$G23,0),2,1),"")</x:f>
        <x:v>1</x:v>
      </x:c>
      <x:c r="BX23" s="73" t="str">
        <x:f>IF(AND(BX$5&gt;=$E23,BX$5&lt;=$F23),IF(BX$5&lt;=$E23+ROUND(($F23-$E23)*$G23,0),2,1),"")</x:f>
      </x:c>
    </x:row>
    <x:row r="24" ht="22" customHeight="1">
      <x:c r="A24" s="49" t="str">
        <x:f>IF('Task Plan'!A24="","",'Task Plan'!A24)</x:f>
        <x:v>7.2</x:v>
      </x:c>
      <x:c r="B24" s="75" t="str">
        <x:f>IF('Task Plan'!C24="","",'Task Plan'!C24)</x:f>
        <x:v>Launch validation and handoff</x:v>
      </x:c>
      <x:c r="C24" s="49" t="str">
        <x:f>IF('Task Plan'!D24="","",'Task Plan'!D24)</x:f>
        <x:v>Daniel Brooks</x:v>
      </x:c>
      <x:c r="D24" s="49" t="str">
        <x:f>IF('Task Plan'!F24="","",'Task Plan'!F24)</x:f>
        <x:v>Not Started</x:v>
      </x:c>
      <x:c r="E24" s="65" t="n">
        <x:f>IF('Task Plan'!G24="","",'Task Plan'!G24)</x:f>
        <x:v>46325</x:v>
      </x:c>
      <x:c r="F24" s="65" t="n">
        <x:f>IF('Task Plan'!H24="","",'Task Plan'!H24)</x:f>
        <x:v>46325</x:v>
      </x:c>
      <x:c r="G24" s="67" t="str">
        <x:f>IF('Task Plan'!J24="","",'Task Plan'!J24)</x:f>
      </x:c>
      <x:c r="H24" s="49" t="n">
        <x:f>IF('Task Plan'!I24="","",'Task Plan'!I24)</x:f>
        <x:v>1</x:v>
      </x:c>
      <x:c r="I24" s="73" t="str">
        <x:f>IF(AND(I$5&gt;=$E24,I$5&lt;=$F24),IF(I$5&lt;=$E24+ROUND(($F24-$E24)*$G24,0),2,1),"")</x:f>
      </x:c>
      <x:c r="J24" s="73" t="str">
        <x:f>IF(AND(J$5&gt;=$E24,J$5&lt;=$F24),IF(J$5&lt;=$E24+ROUND(($F24-$E24)*$G24,0),2,1),"")</x:f>
      </x:c>
      <x:c r="K24" s="73" t="str">
        <x:f>IF(AND(K$5&gt;=$E24,K$5&lt;=$F24),IF(K$5&lt;=$E24+ROUND(($F24-$E24)*$G24,0),2,1),"")</x:f>
      </x:c>
      <x:c r="L24" s="73" t="str">
        <x:f>IF(AND(L$5&gt;=$E24,L$5&lt;=$F24),IF(L$5&lt;=$E24+ROUND(($F24-$E24)*$G24,0),2,1),"")</x:f>
      </x:c>
      <x:c r="M24" s="73" t="str">
        <x:f>IF(AND(M$5&gt;=$E24,M$5&lt;=$F24),IF(M$5&lt;=$E24+ROUND(($F24-$E24)*$G24,0),2,1),"")</x:f>
      </x:c>
      <x:c r="N24" s="73" t="str">
        <x:f>IF(AND(N$5&gt;=$E24,N$5&lt;=$F24),IF(N$5&lt;=$E24+ROUND(($F24-$E24)*$G24,0),2,1),"")</x:f>
      </x:c>
      <x:c r="O24" s="73" t="str">
        <x:f>IF(AND(O$5&gt;=$E24,O$5&lt;=$F24),IF(O$5&lt;=$E24+ROUND(($F24-$E24)*$G24,0),2,1),"")</x:f>
      </x:c>
      <x:c r="P24" s="73" t="str">
        <x:f>IF(AND(P$5&gt;=$E24,P$5&lt;=$F24),IF(P$5&lt;=$E24+ROUND(($F24-$E24)*$G24,0),2,1),"")</x:f>
      </x:c>
      <x:c r="Q24" s="73" t="str">
        <x:f>IF(AND(Q$5&gt;=$E24,Q$5&lt;=$F24),IF(Q$5&lt;=$E24+ROUND(($F24-$E24)*$G24,0),2,1),"")</x:f>
      </x:c>
      <x:c r="R24" s="73" t="str">
        <x:f>IF(AND(R$5&gt;=$E24,R$5&lt;=$F24),IF(R$5&lt;=$E24+ROUND(($F24-$E24)*$G24,0),2,1),"")</x:f>
      </x:c>
      <x:c r="S24" s="73" t="str">
        <x:f>IF(AND(S$5&gt;=$E24,S$5&lt;=$F24),IF(S$5&lt;=$E24+ROUND(($F24-$E24)*$G24,0),2,1),"")</x:f>
      </x:c>
      <x:c r="T24" s="73" t="str">
        <x:f>IF(AND(T$5&gt;=$E24,T$5&lt;=$F24),IF(T$5&lt;=$E24+ROUND(($F24-$E24)*$G24,0),2,1),"")</x:f>
      </x:c>
      <x:c r="U24" s="73" t="str">
        <x:f>IF(AND(U$5&gt;=$E24,U$5&lt;=$F24),IF(U$5&lt;=$E24+ROUND(($F24-$E24)*$G24,0),2,1),"")</x:f>
      </x:c>
      <x:c r="V24" s="73" t="str">
        <x:f>IF(AND(V$5&gt;=$E24,V$5&lt;=$F24),IF(V$5&lt;=$E24+ROUND(($F24-$E24)*$G24,0),2,1),"")</x:f>
      </x:c>
      <x:c r="W24" s="73" t="str">
        <x:f>IF(AND(W$5&gt;=$E24,W$5&lt;=$F24),IF(W$5&lt;=$E24+ROUND(($F24-$E24)*$G24,0),2,1),"")</x:f>
      </x:c>
      <x:c r="X24" s="73" t="str">
        <x:f>IF(AND(X$5&gt;=$E24,X$5&lt;=$F24),IF(X$5&lt;=$E24+ROUND(($F24-$E24)*$G24,0),2,1),"")</x:f>
      </x:c>
      <x:c r="Y24" s="73" t="str">
        <x:f>IF(AND(Y$5&gt;=$E24,Y$5&lt;=$F24),IF(Y$5&lt;=$E24+ROUND(($F24-$E24)*$G24,0),2,1),"")</x:f>
      </x:c>
      <x:c r="Z24" s="73" t="str">
        <x:f>IF(AND(Z$5&gt;=$E24,Z$5&lt;=$F24),IF(Z$5&lt;=$E24+ROUND(($F24-$E24)*$G24,0),2,1),"")</x:f>
      </x:c>
      <x:c r="AA24" s="73" t="str">
        <x:f>IF(AND(AA$5&gt;=$E24,AA$5&lt;=$F24),IF(AA$5&lt;=$E24+ROUND(($F24-$E24)*$G24,0),2,1),"")</x:f>
      </x:c>
      <x:c r="AB24" s="73" t="str">
        <x:f>IF(AND(AB$5&gt;=$E24,AB$5&lt;=$F24),IF(AB$5&lt;=$E24+ROUND(($F24-$E24)*$G24,0),2,1),"")</x:f>
      </x:c>
      <x:c r="AC24" s="73" t="str">
        <x:f>IF(AND(AC$5&gt;=$E24,AC$5&lt;=$F24),IF(AC$5&lt;=$E24+ROUND(($F24-$E24)*$G24,0),2,1),"")</x:f>
      </x:c>
      <x:c r="AD24" s="73" t="str">
        <x:f>IF(AND(AD$5&gt;=$E24,AD$5&lt;=$F24),IF(AD$5&lt;=$E24+ROUND(($F24-$E24)*$G24,0),2,1),"")</x:f>
      </x:c>
      <x:c r="AE24" s="73" t="str">
        <x:f>IF(AND(AE$5&gt;=$E24,AE$5&lt;=$F24),IF(AE$5&lt;=$E24+ROUND(($F24-$E24)*$G24,0),2,1),"")</x:f>
      </x:c>
      <x:c r="AF24" s="73" t="str">
        <x:f>IF(AND(AF$5&gt;=$E24,AF$5&lt;=$F24),IF(AF$5&lt;=$E24+ROUND(($F24-$E24)*$G24,0),2,1),"")</x:f>
      </x:c>
      <x:c r="AG24" s="73" t="str">
        <x:f>IF(AND(AG$5&gt;=$E24,AG$5&lt;=$F24),IF(AG$5&lt;=$E24+ROUND(($F24-$E24)*$G24,0),2,1),"")</x:f>
      </x:c>
      <x:c r="AH24" s="73" t="str">
        <x:f>IF(AND(AH$5&gt;=$E24,AH$5&lt;=$F24),IF(AH$5&lt;=$E24+ROUND(($F24-$E24)*$G24,0),2,1),"")</x:f>
      </x:c>
      <x:c r="AI24" s="73" t="str">
        <x:f>IF(AND(AI$5&gt;=$E24,AI$5&lt;=$F24),IF(AI$5&lt;=$E24+ROUND(($F24-$E24)*$G24,0),2,1),"")</x:f>
      </x:c>
      <x:c r="AJ24" s="73" t="str">
        <x:f>IF(AND(AJ$5&gt;=$E24,AJ$5&lt;=$F24),IF(AJ$5&lt;=$E24+ROUND(($F24-$E24)*$G24,0),2,1),"")</x:f>
      </x:c>
      <x:c r="AK24" s="73" t="str">
        <x:f>IF(AND(AK$5&gt;=$E24,AK$5&lt;=$F24),IF(AK$5&lt;=$E24+ROUND(($F24-$E24)*$G24,0),2,1),"")</x:f>
      </x:c>
      <x:c r="AL24" s="73" t="str">
        <x:f>IF(AND(AL$5&gt;=$E24,AL$5&lt;=$F24),IF(AL$5&lt;=$E24+ROUND(($F24-$E24)*$G24,0),2,1),"")</x:f>
      </x:c>
      <x:c r="AM24" s="73" t="str">
        <x:f>IF(AND(AM$5&gt;=$E24,AM$5&lt;=$F24),IF(AM$5&lt;=$E24+ROUND(($F24-$E24)*$G24,0),2,1),"")</x:f>
      </x:c>
      <x:c r="AN24" s="73" t="str">
        <x:f>IF(AND(AN$5&gt;=$E24,AN$5&lt;=$F24),IF(AN$5&lt;=$E24+ROUND(($F24-$E24)*$G24,0),2,1),"")</x:f>
      </x:c>
      <x:c r="AO24" s="73" t="str">
        <x:f>IF(AND(AO$5&gt;=$E24,AO$5&lt;=$F24),IF(AO$5&lt;=$E24+ROUND(($F24-$E24)*$G24,0),2,1),"")</x:f>
      </x:c>
      <x:c r="AP24" s="73" t="str">
        <x:f>IF(AND(AP$5&gt;=$E24,AP$5&lt;=$F24),IF(AP$5&lt;=$E24+ROUND(($F24-$E24)*$G24,0),2,1),"")</x:f>
      </x:c>
      <x:c r="AQ24" s="73" t="str">
        <x:f>IF(AND(AQ$5&gt;=$E24,AQ$5&lt;=$F24),IF(AQ$5&lt;=$E24+ROUND(($F24-$E24)*$G24,0),2,1),"")</x:f>
      </x:c>
      <x:c r="AR24" s="73" t="str">
        <x:f>IF(AND(AR$5&gt;=$E24,AR$5&lt;=$F24),IF(AR$5&lt;=$E24+ROUND(($F24-$E24)*$G24,0),2,1),"")</x:f>
      </x:c>
      <x:c r="AS24" s="73" t="str">
        <x:f>IF(AND(AS$5&gt;=$E24,AS$5&lt;=$F24),IF(AS$5&lt;=$E24+ROUND(($F24-$E24)*$G24,0),2,1),"")</x:f>
      </x:c>
      <x:c r="AT24" s="73" t="str">
        <x:f>IF(AND(AT$5&gt;=$E24,AT$5&lt;=$F24),IF(AT$5&lt;=$E24+ROUND(($F24-$E24)*$G24,0),2,1),"")</x:f>
      </x:c>
      <x:c r="AU24" s="73" t="str">
        <x:f>IF(AND(AU$5&gt;=$E24,AU$5&lt;=$F24),IF(AU$5&lt;=$E24+ROUND(($F24-$E24)*$G24,0),2,1),"")</x:f>
      </x:c>
      <x:c r="AV24" s="73" t="str">
        <x:f>IF(AND(AV$5&gt;=$E24,AV$5&lt;=$F24),IF(AV$5&lt;=$E24+ROUND(($F24-$E24)*$G24,0),2,1),"")</x:f>
      </x:c>
      <x:c r="AW24" s="73" t="str">
        <x:f>IF(AND(AW$5&gt;=$E24,AW$5&lt;=$F24),IF(AW$5&lt;=$E24+ROUND(($F24-$E24)*$G24,0),2,1),"")</x:f>
      </x:c>
      <x:c r="AX24" s="73" t="str">
        <x:f>IF(AND(AX$5&gt;=$E24,AX$5&lt;=$F24),IF(AX$5&lt;=$E24+ROUND(($F24-$E24)*$G24,0),2,1),"")</x:f>
      </x:c>
      <x:c r="AY24" s="73" t="str">
        <x:f>IF(AND(AY$5&gt;=$E24,AY$5&lt;=$F24),IF(AY$5&lt;=$E24+ROUND(($F24-$E24)*$G24,0),2,1),"")</x:f>
      </x:c>
      <x:c r="AZ24" s="73" t="str">
        <x:f>IF(AND(AZ$5&gt;=$E24,AZ$5&lt;=$F24),IF(AZ$5&lt;=$E24+ROUND(($F24-$E24)*$G24,0),2,1),"")</x:f>
      </x:c>
      <x:c r="BA24" s="73" t="str">
        <x:f>IF(AND(BA$5&gt;=$E24,BA$5&lt;=$F24),IF(BA$5&lt;=$E24+ROUND(($F24-$E24)*$G24,0),2,1),"")</x:f>
      </x:c>
      <x:c r="BB24" s="73" t="str">
        <x:f>IF(AND(BB$5&gt;=$E24,BB$5&lt;=$F24),IF(BB$5&lt;=$E24+ROUND(($F24-$E24)*$G24,0),2,1),"")</x:f>
      </x:c>
      <x:c r="BC24" s="73" t="str">
        <x:f>IF(AND(BC$5&gt;=$E24,BC$5&lt;=$F24),IF(BC$5&lt;=$E24+ROUND(($F24-$E24)*$G24,0),2,1),"")</x:f>
      </x:c>
      <x:c r="BD24" s="73" t="str">
        <x:f>IF(AND(BD$5&gt;=$E24,BD$5&lt;=$F24),IF(BD$5&lt;=$E24+ROUND(($F24-$E24)*$G24,0),2,1),"")</x:f>
      </x:c>
      <x:c r="BE24" s="73" t="str">
        <x:f>IF(AND(BE$5&gt;=$E24,BE$5&lt;=$F24),IF(BE$5&lt;=$E24+ROUND(($F24-$E24)*$G24,0),2,1),"")</x:f>
      </x:c>
      <x:c r="BF24" s="73" t="str">
        <x:f>IF(AND(BF$5&gt;=$E24,BF$5&lt;=$F24),IF(BF$5&lt;=$E24+ROUND(($F24-$E24)*$G24,0),2,1),"")</x:f>
      </x:c>
      <x:c r="BG24" s="73" t="str">
        <x:f>IF(AND(BG$5&gt;=$E24,BG$5&lt;=$F24),IF(BG$5&lt;=$E24+ROUND(($F24-$E24)*$G24,0),2,1),"")</x:f>
      </x:c>
      <x:c r="BH24" s="73" t="str">
        <x:f>IF(AND(BH$5&gt;=$E24,BH$5&lt;=$F24),IF(BH$5&lt;=$E24+ROUND(($F24-$E24)*$G24,0),2,1),"")</x:f>
      </x:c>
      <x:c r="BI24" s="73" t="str">
        <x:f>IF(AND(BI$5&gt;=$E24,BI$5&lt;=$F24),IF(BI$5&lt;=$E24+ROUND(($F24-$E24)*$G24,0),2,1),"")</x:f>
      </x:c>
      <x:c r="BJ24" s="73" t="str">
        <x:f>IF(AND(BJ$5&gt;=$E24,BJ$5&lt;=$F24),IF(BJ$5&lt;=$E24+ROUND(($F24-$E24)*$G24,0),2,1),"")</x:f>
      </x:c>
      <x:c r="BK24" s="73" t="str">
        <x:f>IF(AND(BK$5&gt;=$E24,BK$5&lt;=$F24),IF(BK$5&lt;=$E24+ROUND(($F24-$E24)*$G24,0),2,1),"")</x:f>
      </x:c>
      <x:c r="BL24" s="73" t="str">
        <x:f>IF(AND(BL$5&gt;=$E24,BL$5&lt;=$F24),IF(BL$5&lt;=$E24+ROUND(($F24-$E24)*$G24,0),2,1),"")</x:f>
      </x:c>
      <x:c r="BM24" s="73" t="str">
        <x:f>IF(AND(BM$5&gt;=$E24,BM$5&lt;=$F24),IF(BM$5&lt;=$E24+ROUND(($F24-$E24)*$G24,0),2,1),"")</x:f>
      </x:c>
      <x:c r="BN24" s="73" t="str">
        <x:f>IF(AND(BN$5&gt;=$E24,BN$5&lt;=$F24),IF(BN$5&lt;=$E24+ROUND(($F24-$E24)*$G24,0),2,1),"")</x:f>
      </x:c>
      <x:c r="BO24" s="73" t="str">
        <x:f>IF(AND(BO$5&gt;=$E24,BO$5&lt;=$F24),IF(BO$5&lt;=$E24+ROUND(($F24-$E24)*$G24,0),2,1),"")</x:f>
      </x:c>
      <x:c r="BP24" s="73" t="str">
        <x:f>IF(AND(BP$5&gt;=$E24,BP$5&lt;=$F24),IF(BP$5&lt;=$E24+ROUND(($F24-$E24)*$G24,0),2,1),"")</x:f>
      </x:c>
      <x:c r="BQ24" s="73" t="str">
        <x:f>IF(AND(BQ$5&gt;=$E24,BQ$5&lt;=$F24),IF(BQ$5&lt;=$E24+ROUND(($F24-$E24)*$G24,0),2,1),"")</x:f>
      </x:c>
      <x:c r="BR24" s="73" t="str">
        <x:f>IF(AND(BR$5&gt;=$E24,BR$5&lt;=$F24),IF(BR$5&lt;=$E24+ROUND(($F24-$E24)*$G24,0),2,1),"")</x:f>
      </x:c>
      <x:c r="BS24" s="73" t="str">
        <x:f>IF(AND(BS$5&gt;=$E24,BS$5&lt;=$F24),IF(BS$5&lt;=$E24+ROUND(($F24-$E24)*$G24,0),2,1),"")</x:f>
      </x:c>
      <x:c r="BT24" s="73" t="str">
        <x:f>IF(AND(BT$5&gt;=$E24,BT$5&lt;=$F24),IF(BT$5&lt;=$E24+ROUND(($F24-$E24)*$G24,0),2,1),"")</x:f>
      </x:c>
      <x:c r="BU24" s="73" t="str">
        <x:f>IF(AND(BU$5&gt;=$E24,BU$5&lt;=$F24),IF(BU$5&lt;=$E24+ROUND(($F24-$E24)*$G24,0),2,1),"")</x:f>
      </x:c>
      <x:c r="BV24" s="73" t="str">
        <x:f>IF(AND(BV$5&gt;=$E24,BV$5&lt;=$F24),IF(BV$5&lt;=$E24+ROUND(($F24-$E24)*$G24,0),2,1),"")</x:f>
      </x:c>
      <x:c r="BW24" s="73" t="str">
        <x:f>IF(AND(BW$5&gt;=$E24,BW$5&lt;=$F24),IF(BW$5&lt;=$E24+ROUND(($F24-$E24)*$G24,0),2,1),"")</x:f>
      </x:c>
      <x:c r="BX24" s="73" t="n">
        <x:f>IF(AND(BX$5&gt;=$E24,BX$5&lt;=$F24),IF(BX$5&lt;=$E24+ROUND(($F24-$E24)*$G24,0),2,1),"")</x:f>
        <x:v>2</x:v>
      </x:c>
    </x:row>
    <x:row r="25" ht="22" customHeight="1">
      <x:c r="A25" s="49" t="str">
        <x:f>IF('Task Plan'!A25="","",'Task Plan'!A25)</x:f>
      </x:c>
      <x:c r="B25" s="75" t="str">
        <x:f>IF('Task Plan'!C25="","",'Task Plan'!C25)</x:f>
      </x:c>
      <x:c r="C25" s="49" t="str">
        <x:f>IF('Task Plan'!D25="","",'Task Plan'!D25)</x:f>
      </x:c>
      <x:c r="D25" s="49" t="str">
        <x:f>IF('Task Plan'!F25="","",'Task Plan'!F25)</x:f>
      </x:c>
      <x:c r="E25" s="65" t="str">
        <x:f>IF('Task Plan'!G25="","",'Task Plan'!G25)</x:f>
      </x:c>
      <x:c r="F25" s="65" t="str">
        <x:f>IF('Task Plan'!H25="","",'Task Plan'!H25)</x:f>
      </x:c>
      <x:c r="G25" s="67" t="str">
        <x:f>IF('Task Plan'!J25="","",'Task Plan'!J25)</x:f>
      </x:c>
      <x:c r="H25" s="49" t="str">
        <x:f>IF('Task Plan'!I25="","",'Task Plan'!I25)</x:f>
      </x:c>
      <x:c r="I25" s="73" t="str">
        <x:f>IF(AND(I$5&gt;=$E25,I$5&lt;=$F25),IF(I$5&lt;=$E25+ROUND(($F25-$E25)*$G25,0),2,1),"")</x:f>
      </x:c>
      <x:c r="J25" s="73" t="str">
        <x:f>IF(AND(J$5&gt;=$E25,J$5&lt;=$F25),IF(J$5&lt;=$E25+ROUND(($F25-$E25)*$G25,0),2,1),"")</x:f>
      </x:c>
      <x:c r="K25" s="73" t="str">
        <x:f>IF(AND(K$5&gt;=$E25,K$5&lt;=$F25),IF(K$5&lt;=$E25+ROUND(($F25-$E25)*$G25,0),2,1),"")</x:f>
      </x:c>
      <x:c r="L25" s="73" t="str">
        <x:f>IF(AND(L$5&gt;=$E25,L$5&lt;=$F25),IF(L$5&lt;=$E25+ROUND(($F25-$E25)*$G25,0),2,1),"")</x:f>
      </x:c>
      <x:c r="M25" s="73" t="str">
        <x:f>IF(AND(M$5&gt;=$E25,M$5&lt;=$F25),IF(M$5&lt;=$E25+ROUND(($F25-$E25)*$G25,0),2,1),"")</x:f>
      </x:c>
      <x:c r="N25" s="73" t="str">
        <x:f>IF(AND(N$5&gt;=$E25,N$5&lt;=$F25),IF(N$5&lt;=$E25+ROUND(($F25-$E25)*$G25,0),2,1),"")</x:f>
      </x:c>
      <x:c r="O25" s="73" t="str">
        <x:f>IF(AND(O$5&gt;=$E25,O$5&lt;=$F25),IF(O$5&lt;=$E25+ROUND(($F25-$E25)*$G25,0),2,1),"")</x:f>
      </x:c>
      <x:c r="P25" s="73" t="str">
        <x:f>IF(AND(P$5&gt;=$E25,P$5&lt;=$F25),IF(P$5&lt;=$E25+ROUND(($F25-$E25)*$G25,0),2,1),"")</x:f>
      </x:c>
      <x:c r="Q25" s="73" t="str">
        <x:f>IF(AND(Q$5&gt;=$E25,Q$5&lt;=$F25),IF(Q$5&lt;=$E25+ROUND(($F25-$E25)*$G25,0),2,1),"")</x:f>
      </x:c>
      <x:c r="R25" s="73" t="str">
        <x:f>IF(AND(R$5&gt;=$E25,R$5&lt;=$F25),IF(R$5&lt;=$E25+ROUND(($F25-$E25)*$G25,0),2,1),"")</x:f>
      </x:c>
      <x:c r="S25" s="73" t="str">
        <x:f>IF(AND(S$5&gt;=$E25,S$5&lt;=$F25),IF(S$5&lt;=$E25+ROUND(($F25-$E25)*$G25,0),2,1),"")</x:f>
      </x:c>
      <x:c r="T25" s="73" t="str">
        <x:f>IF(AND(T$5&gt;=$E25,T$5&lt;=$F25),IF(T$5&lt;=$E25+ROUND(($F25-$E25)*$G25,0),2,1),"")</x:f>
      </x:c>
      <x:c r="U25" s="73" t="str">
        <x:f>IF(AND(U$5&gt;=$E25,U$5&lt;=$F25),IF(U$5&lt;=$E25+ROUND(($F25-$E25)*$G25,0),2,1),"")</x:f>
      </x:c>
      <x:c r="V25" s="73" t="str">
        <x:f>IF(AND(V$5&gt;=$E25,V$5&lt;=$F25),IF(V$5&lt;=$E25+ROUND(($F25-$E25)*$G25,0),2,1),"")</x:f>
      </x:c>
      <x:c r="W25" s="73" t="str">
        <x:f>IF(AND(W$5&gt;=$E25,W$5&lt;=$F25),IF(W$5&lt;=$E25+ROUND(($F25-$E25)*$G25,0),2,1),"")</x:f>
      </x:c>
      <x:c r="X25" s="73" t="str">
        <x:f>IF(AND(X$5&gt;=$E25,X$5&lt;=$F25),IF(X$5&lt;=$E25+ROUND(($F25-$E25)*$G25,0),2,1),"")</x:f>
      </x:c>
      <x:c r="Y25" s="73" t="str">
        <x:f>IF(AND(Y$5&gt;=$E25,Y$5&lt;=$F25),IF(Y$5&lt;=$E25+ROUND(($F25-$E25)*$G25,0),2,1),"")</x:f>
      </x:c>
      <x:c r="Z25" s="73" t="str">
        <x:f>IF(AND(Z$5&gt;=$E25,Z$5&lt;=$F25),IF(Z$5&lt;=$E25+ROUND(($F25-$E25)*$G25,0),2,1),"")</x:f>
      </x:c>
      <x:c r="AA25" s="73" t="str">
        <x:f>IF(AND(AA$5&gt;=$E25,AA$5&lt;=$F25),IF(AA$5&lt;=$E25+ROUND(($F25-$E25)*$G25,0),2,1),"")</x:f>
      </x:c>
      <x:c r="AB25" s="73" t="str">
        <x:f>IF(AND(AB$5&gt;=$E25,AB$5&lt;=$F25),IF(AB$5&lt;=$E25+ROUND(($F25-$E25)*$G25,0),2,1),"")</x:f>
      </x:c>
      <x:c r="AC25" s="73" t="str">
        <x:f>IF(AND(AC$5&gt;=$E25,AC$5&lt;=$F25),IF(AC$5&lt;=$E25+ROUND(($F25-$E25)*$G25,0),2,1),"")</x:f>
      </x:c>
      <x:c r="AD25" s="73" t="str">
        <x:f>IF(AND(AD$5&gt;=$E25,AD$5&lt;=$F25),IF(AD$5&lt;=$E25+ROUND(($F25-$E25)*$G25,0),2,1),"")</x:f>
      </x:c>
      <x:c r="AE25" s="73" t="str">
        <x:f>IF(AND(AE$5&gt;=$E25,AE$5&lt;=$F25),IF(AE$5&lt;=$E25+ROUND(($F25-$E25)*$G25,0),2,1),"")</x:f>
      </x:c>
      <x:c r="AF25" s="73" t="str">
        <x:f>IF(AND(AF$5&gt;=$E25,AF$5&lt;=$F25),IF(AF$5&lt;=$E25+ROUND(($F25-$E25)*$G25,0),2,1),"")</x:f>
      </x:c>
      <x:c r="AG25" s="73" t="str">
        <x:f>IF(AND(AG$5&gt;=$E25,AG$5&lt;=$F25),IF(AG$5&lt;=$E25+ROUND(($F25-$E25)*$G25,0),2,1),"")</x:f>
      </x:c>
      <x:c r="AH25" s="73" t="str">
        <x:f>IF(AND(AH$5&gt;=$E25,AH$5&lt;=$F25),IF(AH$5&lt;=$E25+ROUND(($F25-$E25)*$G25,0),2,1),"")</x:f>
      </x:c>
      <x:c r="AI25" s="73" t="str">
        <x:f>IF(AND(AI$5&gt;=$E25,AI$5&lt;=$F25),IF(AI$5&lt;=$E25+ROUND(($F25-$E25)*$G25,0),2,1),"")</x:f>
      </x:c>
      <x:c r="AJ25" s="73" t="str">
        <x:f>IF(AND(AJ$5&gt;=$E25,AJ$5&lt;=$F25),IF(AJ$5&lt;=$E25+ROUND(($F25-$E25)*$G25,0),2,1),"")</x:f>
      </x:c>
      <x:c r="AK25" s="73" t="str">
        <x:f>IF(AND(AK$5&gt;=$E25,AK$5&lt;=$F25),IF(AK$5&lt;=$E25+ROUND(($F25-$E25)*$G25,0),2,1),"")</x:f>
      </x:c>
      <x:c r="AL25" s="73" t="str">
        <x:f>IF(AND(AL$5&gt;=$E25,AL$5&lt;=$F25),IF(AL$5&lt;=$E25+ROUND(($F25-$E25)*$G25,0),2,1),"")</x:f>
      </x:c>
      <x:c r="AM25" s="73" t="str">
        <x:f>IF(AND(AM$5&gt;=$E25,AM$5&lt;=$F25),IF(AM$5&lt;=$E25+ROUND(($F25-$E25)*$G25,0),2,1),"")</x:f>
      </x:c>
      <x:c r="AN25" s="73" t="str">
        <x:f>IF(AND(AN$5&gt;=$E25,AN$5&lt;=$F25),IF(AN$5&lt;=$E25+ROUND(($F25-$E25)*$G25,0),2,1),"")</x:f>
      </x:c>
      <x:c r="AO25" s="73" t="str">
        <x:f>IF(AND(AO$5&gt;=$E25,AO$5&lt;=$F25),IF(AO$5&lt;=$E25+ROUND(($F25-$E25)*$G25,0),2,1),"")</x:f>
      </x:c>
      <x:c r="AP25" s="73" t="str">
        <x:f>IF(AND(AP$5&gt;=$E25,AP$5&lt;=$F25),IF(AP$5&lt;=$E25+ROUND(($F25-$E25)*$G25,0),2,1),"")</x:f>
      </x:c>
      <x:c r="AQ25" s="73" t="str">
        <x:f>IF(AND(AQ$5&gt;=$E25,AQ$5&lt;=$F25),IF(AQ$5&lt;=$E25+ROUND(($F25-$E25)*$G25,0),2,1),"")</x:f>
      </x:c>
      <x:c r="AR25" s="73" t="str">
        <x:f>IF(AND(AR$5&gt;=$E25,AR$5&lt;=$F25),IF(AR$5&lt;=$E25+ROUND(($F25-$E25)*$G25,0),2,1),"")</x:f>
      </x:c>
      <x:c r="AS25" s="73" t="str">
        <x:f>IF(AND(AS$5&gt;=$E25,AS$5&lt;=$F25),IF(AS$5&lt;=$E25+ROUND(($F25-$E25)*$G25,0),2,1),"")</x:f>
      </x:c>
      <x:c r="AT25" s="73" t="str">
        <x:f>IF(AND(AT$5&gt;=$E25,AT$5&lt;=$F25),IF(AT$5&lt;=$E25+ROUND(($F25-$E25)*$G25,0),2,1),"")</x:f>
      </x:c>
      <x:c r="AU25" s="73" t="str">
        <x:f>IF(AND(AU$5&gt;=$E25,AU$5&lt;=$F25),IF(AU$5&lt;=$E25+ROUND(($F25-$E25)*$G25,0),2,1),"")</x:f>
      </x:c>
      <x:c r="AV25" s="73" t="str">
        <x:f>IF(AND(AV$5&gt;=$E25,AV$5&lt;=$F25),IF(AV$5&lt;=$E25+ROUND(($F25-$E25)*$G25,0),2,1),"")</x:f>
      </x:c>
      <x:c r="AW25" s="73" t="str">
        <x:f>IF(AND(AW$5&gt;=$E25,AW$5&lt;=$F25),IF(AW$5&lt;=$E25+ROUND(($F25-$E25)*$G25,0),2,1),"")</x:f>
      </x:c>
      <x:c r="AX25" s="73" t="str">
        <x:f>IF(AND(AX$5&gt;=$E25,AX$5&lt;=$F25),IF(AX$5&lt;=$E25+ROUND(($F25-$E25)*$G25,0),2,1),"")</x:f>
      </x:c>
      <x:c r="AY25" s="73" t="str">
        <x:f>IF(AND(AY$5&gt;=$E25,AY$5&lt;=$F25),IF(AY$5&lt;=$E25+ROUND(($F25-$E25)*$G25,0),2,1),"")</x:f>
      </x:c>
      <x:c r="AZ25" s="73" t="str">
        <x:f>IF(AND(AZ$5&gt;=$E25,AZ$5&lt;=$F25),IF(AZ$5&lt;=$E25+ROUND(($F25-$E25)*$G25,0),2,1),"")</x:f>
      </x:c>
      <x:c r="BA25" s="73" t="str">
        <x:f>IF(AND(BA$5&gt;=$E25,BA$5&lt;=$F25),IF(BA$5&lt;=$E25+ROUND(($F25-$E25)*$G25,0),2,1),"")</x:f>
      </x:c>
      <x:c r="BB25" s="73" t="str">
        <x:f>IF(AND(BB$5&gt;=$E25,BB$5&lt;=$F25),IF(BB$5&lt;=$E25+ROUND(($F25-$E25)*$G25,0),2,1),"")</x:f>
      </x:c>
      <x:c r="BC25" s="73" t="str">
        <x:f>IF(AND(BC$5&gt;=$E25,BC$5&lt;=$F25),IF(BC$5&lt;=$E25+ROUND(($F25-$E25)*$G25,0),2,1),"")</x:f>
      </x:c>
      <x:c r="BD25" s="73" t="str">
        <x:f>IF(AND(BD$5&gt;=$E25,BD$5&lt;=$F25),IF(BD$5&lt;=$E25+ROUND(($F25-$E25)*$G25,0),2,1),"")</x:f>
      </x:c>
      <x:c r="BE25" s="73" t="str">
        <x:f>IF(AND(BE$5&gt;=$E25,BE$5&lt;=$F25),IF(BE$5&lt;=$E25+ROUND(($F25-$E25)*$G25,0),2,1),"")</x:f>
      </x:c>
      <x:c r="BF25" s="73" t="str">
        <x:f>IF(AND(BF$5&gt;=$E25,BF$5&lt;=$F25),IF(BF$5&lt;=$E25+ROUND(($F25-$E25)*$G25,0),2,1),"")</x:f>
      </x:c>
      <x:c r="BG25" s="73" t="str">
        <x:f>IF(AND(BG$5&gt;=$E25,BG$5&lt;=$F25),IF(BG$5&lt;=$E25+ROUND(($F25-$E25)*$G25,0),2,1),"")</x:f>
      </x:c>
      <x:c r="BH25" s="73" t="str">
        <x:f>IF(AND(BH$5&gt;=$E25,BH$5&lt;=$F25),IF(BH$5&lt;=$E25+ROUND(($F25-$E25)*$G25,0),2,1),"")</x:f>
      </x:c>
      <x:c r="BI25" s="73" t="str">
        <x:f>IF(AND(BI$5&gt;=$E25,BI$5&lt;=$F25),IF(BI$5&lt;=$E25+ROUND(($F25-$E25)*$G25,0),2,1),"")</x:f>
      </x:c>
      <x:c r="BJ25" s="73" t="str">
        <x:f>IF(AND(BJ$5&gt;=$E25,BJ$5&lt;=$F25),IF(BJ$5&lt;=$E25+ROUND(($F25-$E25)*$G25,0),2,1),"")</x:f>
      </x:c>
      <x:c r="BK25" s="73" t="str">
        <x:f>IF(AND(BK$5&gt;=$E25,BK$5&lt;=$F25),IF(BK$5&lt;=$E25+ROUND(($F25-$E25)*$G25,0),2,1),"")</x:f>
      </x:c>
      <x:c r="BL25" s="73" t="str">
        <x:f>IF(AND(BL$5&gt;=$E25,BL$5&lt;=$F25),IF(BL$5&lt;=$E25+ROUND(($F25-$E25)*$G25,0),2,1),"")</x:f>
      </x:c>
      <x:c r="BM25" s="73" t="str">
        <x:f>IF(AND(BM$5&gt;=$E25,BM$5&lt;=$F25),IF(BM$5&lt;=$E25+ROUND(($F25-$E25)*$G25,0),2,1),"")</x:f>
      </x:c>
      <x:c r="BN25" s="73" t="str">
        <x:f>IF(AND(BN$5&gt;=$E25,BN$5&lt;=$F25),IF(BN$5&lt;=$E25+ROUND(($F25-$E25)*$G25,0),2,1),"")</x:f>
      </x:c>
      <x:c r="BO25" s="73" t="str">
        <x:f>IF(AND(BO$5&gt;=$E25,BO$5&lt;=$F25),IF(BO$5&lt;=$E25+ROUND(($F25-$E25)*$G25,0),2,1),"")</x:f>
      </x:c>
      <x:c r="BP25" s="73" t="str">
        <x:f>IF(AND(BP$5&gt;=$E25,BP$5&lt;=$F25),IF(BP$5&lt;=$E25+ROUND(($F25-$E25)*$G25,0),2,1),"")</x:f>
      </x:c>
      <x:c r="BQ25" s="73" t="str">
        <x:f>IF(AND(BQ$5&gt;=$E25,BQ$5&lt;=$F25),IF(BQ$5&lt;=$E25+ROUND(($F25-$E25)*$G25,0),2,1),"")</x:f>
      </x:c>
      <x:c r="BR25" s="73" t="str">
        <x:f>IF(AND(BR$5&gt;=$E25,BR$5&lt;=$F25),IF(BR$5&lt;=$E25+ROUND(($F25-$E25)*$G25,0),2,1),"")</x:f>
      </x:c>
      <x:c r="BS25" s="73" t="str">
        <x:f>IF(AND(BS$5&gt;=$E25,BS$5&lt;=$F25),IF(BS$5&lt;=$E25+ROUND(($F25-$E25)*$G25,0),2,1),"")</x:f>
      </x:c>
      <x:c r="BT25" s="73" t="str">
        <x:f>IF(AND(BT$5&gt;=$E25,BT$5&lt;=$F25),IF(BT$5&lt;=$E25+ROUND(($F25-$E25)*$G25,0),2,1),"")</x:f>
      </x:c>
      <x:c r="BU25" s="73" t="str">
        <x:f>IF(AND(BU$5&gt;=$E25,BU$5&lt;=$F25),IF(BU$5&lt;=$E25+ROUND(($F25-$E25)*$G25,0),2,1),"")</x:f>
      </x:c>
      <x:c r="BV25" s="73" t="str">
        <x:f>IF(AND(BV$5&gt;=$E25,BV$5&lt;=$F25),IF(BV$5&lt;=$E25+ROUND(($F25-$E25)*$G25,0),2,1),"")</x:f>
      </x:c>
      <x:c r="BW25" s="73" t="str">
        <x:f>IF(AND(BW$5&gt;=$E25,BW$5&lt;=$F25),IF(BW$5&lt;=$E25+ROUND(($F25-$E25)*$G25,0),2,1),"")</x:f>
      </x:c>
      <x:c r="BX25" s="73" t="str">
        <x:f>IF(AND(BX$5&gt;=$E25,BX$5&lt;=$F25),IF(BX$5&lt;=$E25+ROUND(($F25-$E25)*$G25,0),2,1),"")</x:f>
      </x:c>
    </x:row>
    <x:row r="26" ht="22" customHeight="1">
      <x:c r="A26" s="49" t="str">
        <x:f>IF('Task Plan'!A26="","",'Task Plan'!A26)</x:f>
      </x:c>
      <x:c r="B26" s="75" t="str">
        <x:f>IF('Task Plan'!C26="","",'Task Plan'!C26)</x:f>
      </x:c>
      <x:c r="C26" s="49" t="str">
        <x:f>IF('Task Plan'!D26="","",'Task Plan'!D26)</x:f>
      </x:c>
      <x:c r="D26" s="49" t="str">
        <x:f>IF('Task Plan'!F26="","",'Task Plan'!F26)</x:f>
      </x:c>
      <x:c r="E26" s="65" t="str">
        <x:f>IF('Task Plan'!G26="","",'Task Plan'!G26)</x:f>
      </x:c>
      <x:c r="F26" s="65" t="str">
        <x:f>IF('Task Plan'!H26="","",'Task Plan'!H26)</x:f>
      </x:c>
      <x:c r="G26" s="67" t="str">
        <x:f>IF('Task Plan'!J26="","",'Task Plan'!J26)</x:f>
      </x:c>
      <x:c r="H26" s="49" t="str">
        <x:f>IF('Task Plan'!I26="","",'Task Plan'!I26)</x:f>
      </x:c>
      <x:c r="I26" s="73" t="str">
        <x:f>IF(AND(I$5&gt;=$E26,I$5&lt;=$F26),IF(I$5&lt;=$E26+ROUND(($F26-$E26)*$G26,0),2,1),"")</x:f>
      </x:c>
      <x:c r="J26" s="73" t="str">
        <x:f>IF(AND(J$5&gt;=$E26,J$5&lt;=$F26),IF(J$5&lt;=$E26+ROUND(($F26-$E26)*$G26,0),2,1),"")</x:f>
      </x:c>
      <x:c r="K26" s="73" t="str">
        <x:f>IF(AND(K$5&gt;=$E26,K$5&lt;=$F26),IF(K$5&lt;=$E26+ROUND(($F26-$E26)*$G26,0),2,1),"")</x:f>
      </x:c>
      <x:c r="L26" s="73" t="str">
        <x:f>IF(AND(L$5&gt;=$E26,L$5&lt;=$F26),IF(L$5&lt;=$E26+ROUND(($F26-$E26)*$G26,0),2,1),"")</x:f>
      </x:c>
      <x:c r="M26" s="73" t="str">
        <x:f>IF(AND(M$5&gt;=$E26,M$5&lt;=$F26),IF(M$5&lt;=$E26+ROUND(($F26-$E26)*$G26,0),2,1),"")</x:f>
      </x:c>
      <x:c r="N26" s="73" t="str">
        <x:f>IF(AND(N$5&gt;=$E26,N$5&lt;=$F26),IF(N$5&lt;=$E26+ROUND(($F26-$E26)*$G26,0),2,1),"")</x:f>
      </x:c>
      <x:c r="O26" s="73" t="str">
        <x:f>IF(AND(O$5&gt;=$E26,O$5&lt;=$F26),IF(O$5&lt;=$E26+ROUND(($F26-$E26)*$G26,0),2,1),"")</x:f>
      </x:c>
      <x:c r="P26" s="73" t="str">
        <x:f>IF(AND(P$5&gt;=$E26,P$5&lt;=$F26),IF(P$5&lt;=$E26+ROUND(($F26-$E26)*$G26,0),2,1),"")</x:f>
      </x:c>
      <x:c r="Q26" s="73" t="str">
        <x:f>IF(AND(Q$5&gt;=$E26,Q$5&lt;=$F26),IF(Q$5&lt;=$E26+ROUND(($F26-$E26)*$G26,0),2,1),"")</x:f>
      </x:c>
      <x:c r="R26" s="73" t="str">
        <x:f>IF(AND(R$5&gt;=$E26,R$5&lt;=$F26),IF(R$5&lt;=$E26+ROUND(($F26-$E26)*$G26,0),2,1),"")</x:f>
      </x:c>
      <x:c r="S26" s="73" t="str">
        <x:f>IF(AND(S$5&gt;=$E26,S$5&lt;=$F26),IF(S$5&lt;=$E26+ROUND(($F26-$E26)*$G26,0),2,1),"")</x:f>
      </x:c>
      <x:c r="T26" s="73" t="str">
        <x:f>IF(AND(T$5&gt;=$E26,T$5&lt;=$F26),IF(T$5&lt;=$E26+ROUND(($F26-$E26)*$G26,0),2,1),"")</x:f>
      </x:c>
      <x:c r="U26" s="73" t="str">
        <x:f>IF(AND(U$5&gt;=$E26,U$5&lt;=$F26),IF(U$5&lt;=$E26+ROUND(($F26-$E26)*$G26,0),2,1),"")</x:f>
      </x:c>
      <x:c r="V26" s="73" t="str">
        <x:f>IF(AND(V$5&gt;=$E26,V$5&lt;=$F26),IF(V$5&lt;=$E26+ROUND(($F26-$E26)*$G26,0),2,1),"")</x:f>
      </x:c>
      <x:c r="W26" s="73" t="str">
        <x:f>IF(AND(W$5&gt;=$E26,W$5&lt;=$F26),IF(W$5&lt;=$E26+ROUND(($F26-$E26)*$G26,0),2,1),"")</x:f>
      </x:c>
      <x:c r="X26" s="73" t="str">
        <x:f>IF(AND(X$5&gt;=$E26,X$5&lt;=$F26),IF(X$5&lt;=$E26+ROUND(($F26-$E26)*$G26,0),2,1),"")</x:f>
      </x:c>
      <x:c r="Y26" s="73" t="str">
        <x:f>IF(AND(Y$5&gt;=$E26,Y$5&lt;=$F26),IF(Y$5&lt;=$E26+ROUND(($F26-$E26)*$G26,0),2,1),"")</x:f>
      </x:c>
      <x:c r="Z26" s="73" t="str">
        <x:f>IF(AND(Z$5&gt;=$E26,Z$5&lt;=$F26),IF(Z$5&lt;=$E26+ROUND(($F26-$E26)*$G26,0),2,1),"")</x:f>
      </x:c>
      <x:c r="AA26" s="73" t="str">
        <x:f>IF(AND(AA$5&gt;=$E26,AA$5&lt;=$F26),IF(AA$5&lt;=$E26+ROUND(($F26-$E26)*$G26,0),2,1),"")</x:f>
      </x:c>
      <x:c r="AB26" s="73" t="str">
        <x:f>IF(AND(AB$5&gt;=$E26,AB$5&lt;=$F26),IF(AB$5&lt;=$E26+ROUND(($F26-$E26)*$G26,0),2,1),"")</x:f>
      </x:c>
      <x:c r="AC26" s="73" t="str">
        <x:f>IF(AND(AC$5&gt;=$E26,AC$5&lt;=$F26),IF(AC$5&lt;=$E26+ROUND(($F26-$E26)*$G26,0),2,1),"")</x:f>
      </x:c>
      <x:c r="AD26" s="73" t="str">
        <x:f>IF(AND(AD$5&gt;=$E26,AD$5&lt;=$F26),IF(AD$5&lt;=$E26+ROUND(($F26-$E26)*$G26,0),2,1),"")</x:f>
      </x:c>
      <x:c r="AE26" s="73" t="str">
        <x:f>IF(AND(AE$5&gt;=$E26,AE$5&lt;=$F26),IF(AE$5&lt;=$E26+ROUND(($F26-$E26)*$G26,0),2,1),"")</x:f>
      </x:c>
      <x:c r="AF26" s="73" t="str">
        <x:f>IF(AND(AF$5&gt;=$E26,AF$5&lt;=$F26),IF(AF$5&lt;=$E26+ROUND(($F26-$E26)*$G26,0),2,1),"")</x:f>
      </x:c>
      <x:c r="AG26" s="73" t="str">
        <x:f>IF(AND(AG$5&gt;=$E26,AG$5&lt;=$F26),IF(AG$5&lt;=$E26+ROUND(($F26-$E26)*$G26,0),2,1),"")</x:f>
      </x:c>
      <x:c r="AH26" s="73" t="str">
        <x:f>IF(AND(AH$5&gt;=$E26,AH$5&lt;=$F26),IF(AH$5&lt;=$E26+ROUND(($F26-$E26)*$G26,0),2,1),"")</x:f>
      </x:c>
      <x:c r="AI26" s="73" t="str">
        <x:f>IF(AND(AI$5&gt;=$E26,AI$5&lt;=$F26),IF(AI$5&lt;=$E26+ROUND(($F26-$E26)*$G26,0),2,1),"")</x:f>
      </x:c>
      <x:c r="AJ26" s="73" t="str">
        <x:f>IF(AND(AJ$5&gt;=$E26,AJ$5&lt;=$F26),IF(AJ$5&lt;=$E26+ROUND(($F26-$E26)*$G26,0),2,1),"")</x:f>
      </x:c>
      <x:c r="AK26" s="73" t="str">
        <x:f>IF(AND(AK$5&gt;=$E26,AK$5&lt;=$F26),IF(AK$5&lt;=$E26+ROUND(($F26-$E26)*$G26,0),2,1),"")</x:f>
      </x:c>
      <x:c r="AL26" s="73" t="str">
        <x:f>IF(AND(AL$5&gt;=$E26,AL$5&lt;=$F26),IF(AL$5&lt;=$E26+ROUND(($F26-$E26)*$G26,0),2,1),"")</x:f>
      </x:c>
      <x:c r="AM26" s="73" t="str">
        <x:f>IF(AND(AM$5&gt;=$E26,AM$5&lt;=$F26),IF(AM$5&lt;=$E26+ROUND(($F26-$E26)*$G26,0),2,1),"")</x:f>
      </x:c>
      <x:c r="AN26" s="73" t="str">
        <x:f>IF(AND(AN$5&gt;=$E26,AN$5&lt;=$F26),IF(AN$5&lt;=$E26+ROUND(($F26-$E26)*$G26,0),2,1),"")</x:f>
      </x:c>
      <x:c r="AO26" s="73" t="str">
        <x:f>IF(AND(AO$5&gt;=$E26,AO$5&lt;=$F26),IF(AO$5&lt;=$E26+ROUND(($F26-$E26)*$G26,0),2,1),"")</x:f>
      </x:c>
      <x:c r="AP26" s="73" t="str">
        <x:f>IF(AND(AP$5&gt;=$E26,AP$5&lt;=$F26),IF(AP$5&lt;=$E26+ROUND(($F26-$E26)*$G26,0),2,1),"")</x:f>
      </x:c>
      <x:c r="AQ26" s="73" t="str">
        <x:f>IF(AND(AQ$5&gt;=$E26,AQ$5&lt;=$F26),IF(AQ$5&lt;=$E26+ROUND(($F26-$E26)*$G26,0),2,1),"")</x:f>
      </x:c>
      <x:c r="AR26" s="73" t="str">
        <x:f>IF(AND(AR$5&gt;=$E26,AR$5&lt;=$F26),IF(AR$5&lt;=$E26+ROUND(($F26-$E26)*$G26,0),2,1),"")</x:f>
      </x:c>
      <x:c r="AS26" s="73" t="str">
        <x:f>IF(AND(AS$5&gt;=$E26,AS$5&lt;=$F26),IF(AS$5&lt;=$E26+ROUND(($F26-$E26)*$G26,0),2,1),"")</x:f>
      </x:c>
      <x:c r="AT26" s="73" t="str">
        <x:f>IF(AND(AT$5&gt;=$E26,AT$5&lt;=$F26),IF(AT$5&lt;=$E26+ROUND(($F26-$E26)*$G26,0),2,1),"")</x:f>
      </x:c>
      <x:c r="AU26" s="73" t="str">
        <x:f>IF(AND(AU$5&gt;=$E26,AU$5&lt;=$F26),IF(AU$5&lt;=$E26+ROUND(($F26-$E26)*$G26,0),2,1),"")</x:f>
      </x:c>
      <x:c r="AV26" s="73" t="str">
        <x:f>IF(AND(AV$5&gt;=$E26,AV$5&lt;=$F26),IF(AV$5&lt;=$E26+ROUND(($F26-$E26)*$G26,0),2,1),"")</x:f>
      </x:c>
      <x:c r="AW26" s="73" t="str">
        <x:f>IF(AND(AW$5&gt;=$E26,AW$5&lt;=$F26),IF(AW$5&lt;=$E26+ROUND(($F26-$E26)*$G26,0),2,1),"")</x:f>
      </x:c>
      <x:c r="AX26" s="73" t="str">
        <x:f>IF(AND(AX$5&gt;=$E26,AX$5&lt;=$F26),IF(AX$5&lt;=$E26+ROUND(($F26-$E26)*$G26,0),2,1),"")</x:f>
      </x:c>
      <x:c r="AY26" s="73" t="str">
        <x:f>IF(AND(AY$5&gt;=$E26,AY$5&lt;=$F26),IF(AY$5&lt;=$E26+ROUND(($F26-$E26)*$G26,0),2,1),"")</x:f>
      </x:c>
      <x:c r="AZ26" s="73" t="str">
        <x:f>IF(AND(AZ$5&gt;=$E26,AZ$5&lt;=$F26),IF(AZ$5&lt;=$E26+ROUND(($F26-$E26)*$G26,0),2,1),"")</x:f>
      </x:c>
      <x:c r="BA26" s="73" t="str">
        <x:f>IF(AND(BA$5&gt;=$E26,BA$5&lt;=$F26),IF(BA$5&lt;=$E26+ROUND(($F26-$E26)*$G26,0),2,1),"")</x:f>
      </x:c>
      <x:c r="BB26" s="73" t="str">
        <x:f>IF(AND(BB$5&gt;=$E26,BB$5&lt;=$F26),IF(BB$5&lt;=$E26+ROUND(($F26-$E26)*$G26,0),2,1),"")</x:f>
      </x:c>
      <x:c r="BC26" s="73" t="str">
        <x:f>IF(AND(BC$5&gt;=$E26,BC$5&lt;=$F26),IF(BC$5&lt;=$E26+ROUND(($F26-$E26)*$G26,0),2,1),"")</x:f>
      </x:c>
      <x:c r="BD26" s="73" t="str">
        <x:f>IF(AND(BD$5&gt;=$E26,BD$5&lt;=$F26),IF(BD$5&lt;=$E26+ROUND(($F26-$E26)*$G26,0),2,1),"")</x:f>
      </x:c>
      <x:c r="BE26" s="73" t="str">
        <x:f>IF(AND(BE$5&gt;=$E26,BE$5&lt;=$F26),IF(BE$5&lt;=$E26+ROUND(($F26-$E26)*$G26,0),2,1),"")</x:f>
      </x:c>
      <x:c r="BF26" s="73" t="str">
        <x:f>IF(AND(BF$5&gt;=$E26,BF$5&lt;=$F26),IF(BF$5&lt;=$E26+ROUND(($F26-$E26)*$G26,0),2,1),"")</x:f>
      </x:c>
      <x:c r="BG26" s="73" t="str">
        <x:f>IF(AND(BG$5&gt;=$E26,BG$5&lt;=$F26),IF(BG$5&lt;=$E26+ROUND(($F26-$E26)*$G26,0),2,1),"")</x:f>
      </x:c>
      <x:c r="BH26" s="73" t="str">
        <x:f>IF(AND(BH$5&gt;=$E26,BH$5&lt;=$F26),IF(BH$5&lt;=$E26+ROUND(($F26-$E26)*$G26,0),2,1),"")</x:f>
      </x:c>
      <x:c r="BI26" s="73" t="str">
        <x:f>IF(AND(BI$5&gt;=$E26,BI$5&lt;=$F26),IF(BI$5&lt;=$E26+ROUND(($F26-$E26)*$G26,0),2,1),"")</x:f>
      </x:c>
      <x:c r="BJ26" s="73" t="str">
        <x:f>IF(AND(BJ$5&gt;=$E26,BJ$5&lt;=$F26),IF(BJ$5&lt;=$E26+ROUND(($F26-$E26)*$G26,0),2,1),"")</x:f>
      </x:c>
      <x:c r="BK26" s="73" t="str">
        <x:f>IF(AND(BK$5&gt;=$E26,BK$5&lt;=$F26),IF(BK$5&lt;=$E26+ROUND(($F26-$E26)*$G26,0),2,1),"")</x:f>
      </x:c>
      <x:c r="BL26" s="73" t="str">
        <x:f>IF(AND(BL$5&gt;=$E26,BL$5&lt;=$F26),IF(BL$5&lt;=$E26+ROUND(($F26-$E26)*$G26,0),2,1),"")</x:f>
      </x:c>
      <x:c r="BM26" s="73" t="str">
        <x:f>IF(AND(BM$5&gt;=$E26,BM$5&lt;=$F26),IF(BM$5&lt;=$E26+ROUND(($F26-$E26)*$G26,0),2,1),"")</x:f>
      </x:c>
      <x:c r="BN26" s="73" t="str">
        <x:f>IF(AND(BN$5&gt;=$E26,BN$5&lt;=$F26),IF(BN$5&lt;=$E26+ROUND(($F26-$E26)*$G26,0),2,1),"")</x:f>
      </x:c>
      <x:c r="BO26" s="73" t="str">
        <x:f>IF(AND(BO$5&gt;=$E26,BO$5&lt;=$F26),IF(BO$5&lt;=$E26+ROUND(($F26-$E26)*$G26,0),2,1),"")</x:f>
      </x:c>
      <x:c r="BP26" s="73" t="str">
        <x:f>IF(AND(BP$5&gt;=$E26,BP$5&lt;=$F26),IF(BP$5&lt;=$E26+ROUND(($F26-$E26)*$G26,0),2,1),"")</x:f>
      </x:c>
      <x:c r="BQ26" s="73" t="str">
        <x:f>IF(AND(BQ$5&gt;=$E26,BQ$5&lt;=$F26),IF(BQ$5&lt;=$E26+ROUND(($F26-$E26)*$G26,0),2,1),"")</x:f>
      </x:c>
      <x:c r="BR26" s="73" t="str">
        <x:f>IF(AND(BR$5&gt;=$E26,BR$5&lt;=$F26),IF(BR$5&lt;=$E26+ROUND(($F26-$E26)*$G26,0),2,1),"")</x:f>
      </x:c>
      <x:c r="BS26" s="73" t="str">
        <x:f>IF(AND(BS$5&gt;=$E26,BS$5&lt;=$F26),IF(BS$5&lt;=$E26+ROUND(($F26-$E26)*$G26,0),2,1),"")</x:f>
      </x:c>
      <x:c r="BT26" s="73" t="str">
        <x:f>IF(AND(BT$5&gt;=$E26,BT$5&lt;=$F26),IF(BT$5&lt;=$E26+ROUND(($F26-$E26)*$G26,0),2,1),"")</x:f>
      </x:c>
      <x:c r="BU26" s="73" t="str">
        <x:f>IF(AND(BU$5&gt;=$E26,BU$5&lt;=$F26),IF(BU$5&lt;=$E26+ROUND(($F26-$E26)*$G26,0),2,1),"")</x:f>
      </x:c>
      <x:c r="BV26" s="73" t="str">
        <x:f>IF(AND(BV$5&gt;=$E26,BV$5&lt;=$F26),IF(BV$5&lt;=$E26+ROUND(($F26-$E26)*$G26,0),2,1),"")</x:f>
      </x:c>
      <x:c r="BW26" s="73" t="str">
        <x:f>IF(AND(BW$5&gt;=$E26,BW$5&lt;=$F26),IF(BW$5&lt;=$E26+ROUND(($F26-$E26)*$G26,0),2,1),"")</x:f>
      </x:c>
      <x:c r="BX26" s="73" t="str">
        <x:f>IF(AND(BX$5&gt;=$E26,BX$5&lt;=$F26),IF(BX$5&lt;=$E26+ROUND(($F26-$E26)*$G26,0),2,1),"")</x:f>
      </x:c>
    </x:row>
    <x:row r="27" ht="22" customHeight="1">
      <x:c r="A27" s="49" t="str">
        <x:f>IF('Task Plan'!A27="","",'Task Plan'!A27)</x:f>
      </x:c>
      <x:c r="B27" s="75" t="str">
        <x:f>IF('Task Plan'!C27="","",'Task Plan'!C27)</x:f>
      </x:c>
      <x:c r="C27" s="49" t="str">
        <x:f>IF('Task Plan'!D27="","",'Task Plan'!D27)</x:f>
      </x:c>
      <x:c r="D27" s="49" t="str">
        <x:f>IF('Task Plan'!F27="","",'Task Plan'!F27)</x:f>
      </x:c>
      <x:c r="E27" s="65" t="str">
        <x:f>IF('Task Plan'!G27="","",'Task Plan'!G27)</x:f>
      </x:c>
      <x:c r="F27" s="65" t="str">
        <x:f>IF('Task Plan'!H27="","",'Task Plan'!H27)</x:f>
      </x:c>
      <x:c r="G27" s="67" t="str">
        <x:f>IF('Task Plan'!J27="","",'Task Plan'!J27)</x:f>
      </x:c>
      <x:c r="H27" s="49" t="str">
        <x:f>IF('Task Plan'!I27="","",'Task Plan'!I27)</x:f>
      </x:c>
      <x:c r="I27" s="73" t="str">
        <x:f>IF(AND(I$5&gt;=$E27,I$5&lt;=$F27),IF(I$5&lt;=$E27+ROUND(($F27-$E27)*$G27,0),2,1),"")</x:f>
      </x:c>
      <x:c r="J27" s="73" t="str">
        <x:f>IF(AND(J$5&gt;=$E27,J$5&lt;=$F27),IF(J$5&lt;=$E27+ROUND(($F27-$E27)*$G27,0),2,1),"")</x:f>
      </x:c>
      <x:c r="K27" s="73" t="str">
        <x:f>IF(AND(K$5&gt;=$E27,K$5&lt;=$F27),IF(K$5&lt;=$E27+ROUND(($F27-$E27)*$G27,0),2,1),"")</x:f>
      </x:c>
      <x:c r="L27" s="73" t="str">
        <x:f>IF(AND(L$5&gt;=$E27,L$5&lt;=$F27),IF(L$5&lt;=$E27+ROUND(($F27-$E27)*$G27,0),2,1),"")</x:f>
      </x:c>
      <x:c r="M27" s="73" t="str">
        <x:f>IF(AND(M$5&gt;=$E27,M$5&lt;=$F27),IF(M$5&lt;=$E27+ROUND(($F27-$E27)*$G27,0),2,1),"")</x:f>
      </x:c>
      <x:c r="N27" s="73" t="str">
        <x:f>IF(AND(N$5&gt;=$E27,N$5&lt;=$F27),IF(N$5&lt;=$E27+ROUND(($F27-$E27)*$G27,0),2,1),"")</x:f>
      </x:c>
      <x:c r="O27" s="73" t="str">
        <x:f>IF(AND(O$5&gt;=$E27,O$5&lt;=$F27),IF(O$5&lt;=$E27+ROUND(($F27-$E27)*$G27,0),2,1),"")</x:f>
      </x:c>
      <x:c r="P27" s="73" t="str">
        <x:f>IF(AND(P$5&gt;=$E27,P$5&lt;=$F27),IF(P$5&lt;=$E27+ROUND(($F27-$E27)*$G27,0),2,1),"")</x:f>
      </x:c>
      <x:c r="Q27" s="73" t="str">
        <x:f>IF(AND(Q$5&gt;=$E27,Q$5&lt;=$F27),IF(Q$5&lt;=$E27+ROUND(($F27-$E27)*$G27,0),2,1),"")</x:f>
      </x:c>
      <x:c r="R27" s="73" t="str">
        <x:f>IF(AND(R$5&gt;=$E27,R$5&lt;=$F27),IF(R$5&lt;=$E27+ROUND(($F27-$E27)*$G27,0),2,1),"")</x:f>
      </x:c>
      <x:c r="S27" s="73" t="str">
        <x:f>IF(AND(S$5&gt;=$E27,S$5&lt;=$F27),IF(S$5&lt;=$E27+ROUND(($F27-$E27)*$G27,0),2,1),"")</x:f>
      </x:c>
      <x:c r="T27" s="73" t="str">
        <x:f>IF(AND(T$5&gt;=$E27,T$5&lt;=$F27),IF(T$5&lt;=$E27+ROUND(($F27-$E27)*$G27,0),2,1),"")</x:f>
      </x:c>
      <x:c r="U27" s="73" t="str">
        <x:f>IF(AND(U$5&gt;=$E27,U$5&lt;=$F27),IF(U$5&lt;=$E27+ROUND(($F27-$E27)*$G27,0),2,1),"")</x:f>
      </x:c>
      <x:c r="V27" s="73" t="str">
        <x:f>IF(AND(V$5&gt;=$E27,V$5&lt;=$F27),IF(V$5&lt;=$E27+ROUND(($F27-$E27)*$G27,0),2,1),"")</x:f>
      </x:c>
      <x:c r="W27" s="73" t="str">
        <x:f>IF(AND(W$5&gt;=$E27,W$5&lt;=$F27),IF(W$5&lt;=$E27+ROUND(($F27-$E27)*$G27,0),2,1),"")</x:f>
      </x:c>
      <x:c r="X27" s="73" t="str">
        <x:f>IF(AND(X$5&gt;=$E27,X$5&lt;=$F27),IF(X$5&lt;=$E27+ROUND(($F27-$E27)*$G27,0),2,1),"")</x:f>
      </x:c>
      <x:c r="Y27" s="73" t="str">
        <x:f>IF(AND(Y$5&gt;=$E27,Y$5&lt;=$F27),IF(Y$5&lt;=$E27+ROUND(($F27-$E27)*$G27,0),2,1),"")</x:f>
      </x:c>
      <x:c r="Z27" s="73" t="str">
        <x:f>IF(AND(Z$5&gt;=$E27,Z$5&lt;=$F27),IF(Z$5&lt;=$E27+ROUND(($F27-$E27)*$G27,0),2,1),"")</x:f>
      </x:c>
      <x:c r="AA27" s="73" t="str">
        <x:f>IF(AND(AA$5&gt;=$E27,AA$5&lt;=$F27),IF(AA$5&lt;=$E27+ROUND(($F27-$E27)*$G27,0),2,1),"")</x:f>
      </x:c>
      <x:c r="AB27" s="73" t="str">
        <x:f>IF(AND(AB$5&gt;=$E27,AB$5&lt;=$F27),IF(AB$5&lt;=$E27+ROUND(($F27-$E27)*$G27,0),2,1),"")</x:f>
      </x:c>
      <x:c r="AC27" s="73" t="str">
        <x:f>IF(AND(AC$5&gt;=$E27,AC$5&lt;=$F27),IF(AC$5&lt;=$E27+ROUND(($F27-$E27)*$G27,0),2,1),"")</x:f>
      </x:c>
      <x:c r="AD27" s="73" t="str">
        <x:f>IF(AND(AD$5&gt;=$E27,AD$5&lt;=$F27),IF(AD$5&lt;=$E27+ROUND(($F27-$E27)*$G27,0),2,1),"")</x:f>
      </x:c>
      <x:c r="AE27" s="73" t="str">
        <x:f>IF(AND(AE$5&gt;=$E27,AE$5&lt;=$F27),IF(AE$5&lt;=$E27+ROUND(($F27-$E27)*$G27,0),2,1),"")</x:f>
      </x:c>
      <x:c r="AF27" s="73" t="str">
        <x:f>IF(AND(AF$5&gt;=$E27,AF$5&lt;=$F27),IF(AF$5&lt;=$E27+ROUND(($F27-$E27)*$G27,0),2,1),"")</x:f>
      </x:c>
      <x:c r="AG27" s="73" t="str">
        <x:f>IF(AND(AG$5&gt;=$E27,AG$5&lt;=$F27),IF(AG$5&lt;=$E27+ROUND(($F27-$E27)*$G27,0),2,1),"")</x:f>
      </x:c>
      <x:c r="AH27" s="73" t="str">
        <x:f>IF(AND(AH$5&gt;=$E27,AH$5&lt;=$F27),IF(AH$5&lt;=$E27+ROUND(($F27-$E27)*$G27,0),2,1),"")</x:f>
      </x:c>
      <x:c r="AI27" s="73" t="str">
        <x:f>IF(AND(AI$5&gt;=$E27,AI$5&lt;=$F27),IF(AI$5&lt;=$E27+ROUND(($F27-$E27)*$G27,0),2,1),"")</x:f>
      </x:c>
      <x:c r="AJ27" s="73" t="str">
        <x:f>IF(AND(AJ$5&gt;=$E27,AJ$5&lt;=$F27),IF(AJ$5&lt;=$E27+ROUND(($F27-$E27)*$G27,0),2,1),"")</x:f>
      </x:c>
      <x:c r="AK27" s="73" t="str">
        <x:f>IF(AND(AK$5&gt;=$E27,AK$5&lt;=$F27),IF(AK$5&lt;=$E27+ROUND(($F27-$E27)*$G27,0),2,1),"")</x:f>
      </x:c>
      <x:c r="AL27" s="73" t="str">
        <x:f>IF(AND(AL$5&gt;=$E27,AL$5&lt;=$F27),IF(AL$5&lt;=$E27+ROUND(($F27-$E27)*$G27,0),2,1),"")</x:f>
      </x:c>
      <x:c r="AM27" s="73" t="str">
        <x:f>IF(AND(AM$5&gt;=$E27,AM$5&lt;=$F27),IF(AM$5&lt;=$E27+ROUND(($F27-$E27)*$G27,0),2,1),"")</x:f>
      </x:c>
      <x:c r="AN27" s="73" t="str">
        <x:f>IF(AND(AN$5&gt;=$E27,AN$5&lt;=$F27),IF(AN$5&lt;=$E27+ROUND(($F27-$E27)*$G27,0),2,1),"")</x:f>
      </x:c>
      <x:c r="AO27" s="73" t="str">
        <x:f>IF(AND(AO$5&gt;=$E27,AO$5&lt;=$F27),IF(AO$5&lt;=$E27+ROUND(($F27-$E27)*$G27,0),2,1),"")</x:f>
      </x:c>
      <x:c r="AP27" s="73" t="str">
        <x:f>IF(AND(AP$5&gt;=$E27,AP$5&lt;=$F27),IF(AP$5&lt;=$E27+ROUND(($F27-$E27)*$G27,0),2,1),"")</x:f>
      </x:c>
      <x:c r="AQ27" s="73" t="str">
        <x:f>IF(AND(AQ$5&gt;=$E27,AQ$5&lt;=$F27),IF(AQ$5&lt;=$E27+ROUND(($F27-$E27)*$G27,0),2,1),"")</x:f>
      </x:c>
      <x:c r="AR27" s="73" t="str">
        <x:f>IF(AND(AR$5&gt;=$E27,AR$5&lt;=$F27),IF(AR$5&lt;=$E27+ROUND(($F27-$E27)*$G27,0),2,1),"")</x:f>
      </x:c>
      <x:c r="AS27" s="73" t="str">
        <x:f>IF(AND(AS$5&gt;=$E27,AS$5&lt;=$F27),IF(AS$5&lt;=$E27+ROUND(($F27-$E27)*$G27,0),2,1),"")</x:f>
      </x:c>
      <x:c r="AT27" s="73" t="str">
        <x:f>IF(AND(AT$5&gt;=$E27,AT$5&lt;=$F27),IF(AT$5&lt;=$E27+ROUND(($F27-$E27)*$G27,0),2,1),"")</x:f>
      </x:c>
      <x:c r="AU27" s="73" t="str">
        <x:f>IF(AND(AU$5&gt;=$E27,AU$5&lt;=$F27),IF(AU$5&lt;=$E27+ROUND(($F27-$E27)*$G27,0),2,1),"")</x:f>
      </x:c>
      <x:c r="AV27" s="73" t="str">
        <x:f>IF(AND(AV$5&gt;=$E27,AV$5&lt;=$F27),IF(AV$5&lt;=$E27+ROUND(($F27-$E27)*$G27,0),2,1),"")</x:f>
      </x:c>
      <x:c r="AW27" s="73" t="str">
        <x:f>IF(AND(AW$5&gt;=$E27,AW$5&lt;=$F27),IF(AW$5&lt;=$E27+ROUND(($F27-$E27)*$G27,0),2,1),"")</x:f>
      </x:c>
      <x:c r="AX27" s="73" t="str">
        <x:f>IF(AND(AX$5&gt;=$E27,AX$5&lt;=$F27),IF(AX$5&lt;=$E27+ROUND(($F27-$E27)*$G27,0),2,1),"")</x:f>
      </x:c>
      <x:c r="AY27" s="73" t="str">
        <x:f>IF(AND(AY$5&gt;=$E27,AY$5&lt;=$F27),IF(AY$5&lt;=$E27+ROUND(($F27-$E27)*$G27,0),2,1),"")</x:f>
      </x:c>
      <x:c r="AZ27" s="73" t="str">
        <x:f>IF(AND(AZ$5&gt;=$E27,AZ$5&lt;=$F27),IF(AZ$5&lt;=$E27+ROUND(($F27-$E27)*$G27,0),2,1),"")</x:f>
      </x:c>
      <x:c r="BA27" s="73" t="str">
        <x:f>IF(AND(BA$5&gt;=$E27,BA$5&lt;=$F27),IF(BA$5&lt;=$E27+ROUND(($F27-$E27)*$G27,0),2,1),"")</x:f>
      </x:c>
      <x:c r="BB27" s="73" t="str">
        <x:f>IF(AND(BB$5&gt;=$E27,BB$5&lt;=$F27),IF(BB$5&lt;=$E27+ROUND(($F27-$E27)*$G27,0),2,1),"")</x:f>
      </x:c>
      <x:c r="BC27" s="73" t="str">
        <x:f>IF(AND(BC$5&gt;=$E27,BC$5&lt;=$F27),IF(BC$5&lt;=$E27+ROUND(($F27-$E27)*$G27,0),2,1),"")</x:f>
      </x:c>
      <x:c r="BD27" s="73" t="str">
        <x:f>IF(AND(BD$5&gt;=$E27,BD$5&lt;=$F27),IF(BD$5&lt;=$E27+ROUND(($F27-$E27)*$G27,0),2,1),"")</x:f>
      </x:c>
      <x:c r="BE27" s="73" t="str">
        <x:f>IF(AND(BE$5&gt;=$E27,BE$5&lt;=$F27),IF(BE$5&lt;=$E27+ROUND(($F27-$E27)*$G27,0),2,1),"")</x:f>
      </x:c>
      <x:c r="BF27" s="73" t="str">
        <x:f>IF(AND(BF$5&gt;=$E27,BF$5&lt;=$F27),IF(BF$5&lt;=$E27+ROUND(($F27-$E27)*$G27,0),2,1),"")</x:f>
      </x:c>
      <x:c r="BG27" s="73" t="str">
        <x:f>IF(AND(BG$5&gt;=$E27,BG$5&lt;=$F27),IF(BG$5&lt;=$E27+ROUND(($F27-$E27)*$G27,0),2,1),"")</x:f>
      </x:c>
      <x:c r="BH27" s="73" t="str">
        <x:f>IF(AND(BH$5&gt;=$E27,BH$5&lt;=$F27),IF(BH$5&lt;=$E27+ROUND(($F27-$E27)*$G27,0),2,1),"")</x:f>
      </x:c>
      <x:c r="BI27" s="73" t="str">
        <x:f>IF(AND(BI$5&gt;=$E27,BI$5&lt;=$F27),IF(BI$5&lt;=$E27+ROUND(($F27-$E27)*$G27,0),2,1),"")</x:f>
      </x:c>
      <x:c r="BJ27" s="73" t="str">
        <x:f>IF(AND(BJ$5&gt;=$E27,BJ$5&lt;=$F27),IF(BJ$5&lt;=$E27+ROUND(($F27-$E27)*$G27,0),2,1),"")</x:f>
      </x:c>
      <x:c r="BK27" s="73" t="str">
        <x:f>IF(AND(BK$5&gt;=$E27,BK$5&lt;=$F27),IF(BK$5&lt;=$E27+ROUND(($F27-$E27)*$G27,0),2,1),"")</x:f>
      </x:c>
      <x:c r="BL27" s="73" t="str">
        <x:f>IF(AND(BL$5&gt;=$E27,BL$5&lt;=$F27),IF(BL$5&lt;=$E27+ROUND(($F27-$E27)*$G27,0),2,1),"")</x:f>
      </x:c>
      <x:c r="BM27" s="73" t="str">
        <x:f>IF(AND(BM$5&gt;=$E27,BM$5&lt;=$F27),IF(BM$5&lt;=$E27+ROUND(($F27-$E27)*$G27,0),2,1),"")</x:f>
      </x:c>
      <x:c r="BN27" s="73" t="str">
        <x:f>IF(AND(BN$5&gt;=$E27,BN$5&lt;=$F27),IF(BN$5&lt;=$E27+ROUND(($F27-$E27)*$G27,0),2,1),"")</x:f>
      </x:c>
      <x:c r="BO27" s="73" t="str">
        <x:f>IF(AND(BO$5&gt;=$E27,BO$5&lt;=$F27),IF(BO$5&lt;=$E27+ROUND(($F27-$E27)*$G27,0),2,1),"")</x:f>
      </x:c>
      <x:c r="BP27" s="73" t="str">
        <x:f>IF(AND(BP$5&gt;=$E27,BP$5&lt;=$F27),IF(BP$5&lt;=$E27+ROUND(($F27-$E27)*$G27,0),2,1),"")</x:f>
      </x:c>
      <x:c r="BQ27" s="73" t="str">
        <x:f>IF(AND(BQ$5&gt;=$E27,BQ$5&lt;=$F27),IF(BQ$5&lt;=$E27+ROUND(($F27-$E27)*$G27,0),2,1),"")</x:f>
      </x:c>
      <x:c r="BR27" s="73" t="str">
        <x:f>IF(AND(BR$5&gt;=$E27,BR$5&lt;=$F27),IF(BR$5&lt;=$E27+ROUND(($F27-$E27)*$G27,0),2,1),"")</x:f>
      </x:c>
      <x:c r="BS27" s="73" t="str">
        <x:f>IF(AND(BS$5&gt;=$E27,BS$5&lt;=$F27),IF(BS$5&lt;=$E27+ROUND(($F27-$E27)*$G27,0),2,1),"")</x:f>
      </x:c>
      <x:c r="BT27" s="73" t="str">
        <x:f>IF(AND(BT$5&gt;=$E27,BT$5&lt;=$F27),IF(BT$5&lt;=$E27+ROUND(($F27-$E27)*$G27,0),2,1),"")</x:f>
      </x:c>
      <x:c r="BU27" s="73" t="str">
        <x:f>IF(AND(BU$5&gt;=$E27,BU$5&lt;=$F27),IF(BU$5&lt;=$E27+ROUND(($F27-$E27)*$G27,0),2,1),"")</x:f>
      </x:c>
      <x:c r="BV27" s="73" t="str">
        <x:f>IF(AND(BV$5&gt;=$E27,BV$5&lt;=$F27),IF(BV$5&lt;=$E27+ROUND(($F27-$E27)*$G27,0),2,1),"")</x:f>
      </x:c>
      <x:c r="BW27" s="73" t="str">
        <x:f>IF(AND(BW$5&gt;=$E27,BW$5&lt;=$F27),IF(BW$5&lt;=$E27+ROUND(($F27-$E27)*$G27,0),2,1),"")</x:f>
      </x:c>
      <x:c r="BX27" s="73" t="str">
        <x:f>IF(AND(BX$5&gt;=$E27,BX$5&lt;=$F27),IF(BX$5&lt;=$E27+ROUND(($F27-$E27)*$G27,0),2,1),"")</x:f>
      </x:c>
    </x:row>
    <x:row r="28" ht="22" customHeight="1">
      <x:c r="A28" s="49" t="str">
        <x:f>IF('Task Plan'!A28="","",'Task Plan'!A28)</x:f>
      </x:c>
      <x:c r="B28" s="75" t="str">
        <x:f>IF('Task Plan'!C28="","",'Task Plan'!C28)</x:f>
      </x:c>
      <x:c r="C28" s="49" t="str">
        <x:f>IF('Task Plan'!D28="","",'Task Plan'!D28)</x:f>
      </x:c>
      <x:c r="D28" s="49" t="str">
        <x:f>IF('Task Plan'!F28="","",'Task Plan'!F28)</x:f>
      </x:c>
      <x:c r="E28" s="65" t="str">
        <x:f>IF('Task Plan'!G28="","",'Task Plan'!G28)</x:f>
      </x:c>
      <x:c r="F28" s="65" t="str">
        <x:f>IF('Task Plan'!H28="","",'Task Plan'!H28)</x:f>
      </x:c>
      <x:c r="G28" s="67" t="str">
        <x:f>IF('Task Plan'!J28="","",'Task Plan'!J28)</x:f>
      </x:c>
      <x:c r="H28" s="49" t="str">
        <x:f>IF('Task Plan'!I28="","",'Task Plan'!I28)</x:f>
      </x:c>
      <x:c r="I28" s="73" t="str">
        <x:f>IF(AND(I$5&gt;=$E28,I$5&lt;=$F28),IF(I$5&lt;=$E28+ROUND(($F28-$E28)*$G28,0),2,1),"")</x:f>
      </x:c>
      <x:c r="J28" s="73" t="str">
        <x:f>IF(AND(J$5&gt;=$E28,J$5&lt;=$F28),IF(J$5&lt;=$E28+ROUND(($F28-$E28)*$G28,0),2,1),"")</x:f>
      </x:c>
      <x:c r="K28" s="73" t="str">
        <x:f>IF(AND(K$5&gt;=$E28,K$5&lt;=$F28),IF(K$5&lt;=$E28+ROUND(($F28-$E28)*$G28,0),2,1),"")</x:f>
      </x:c>
      <x:c r="L28" s="73" t="str">
        <x:f>IF(AND(L$5&gt;=$E28,L$5&lt;=$F28),IF(L$5&lt;=$E28+ROUND(($F28-$E28)*$G28,0),2,1),"")</x:f>
      </x:c>
      <x:c r="M28" s="73" t="str">
        <x:f>IF(AND(M$5&gt;=$E28,M$5&lt;=$F28),IF(M$5&lt;=$E28+ROUND(($F28-$E28)*$G28,0),2,1),"")</x:f>
      </x:c>
      <x:c r="N28" s="73" t="str">
        <x:f>IF(AND(N$5&gt;=$E28,N$5&lt;=$F28),IF(N$5&lt;=$E28+ROUND(($F28-$E28)*$G28,0),2,1),"")</x:f>
      </x:c>
      <x:c r="O28" s="73" t="str">
        <x:f>IF(AND(O$5&gt;=$E28,O$5&lt;=$F28),IF(O$5&lt;=$E28+ROUND(($F28-$E28)*$G28,0),2,1),"")</x:f>
      </x:c>
      <x:c r="P28" s="73" t="str">
        <x:f>IF(AND(P$5&gt;=$E28,P$5&lt;=$F28),IF(P$5&lt;=$E28+ROUND(($F28-$E28)*$G28,0),2,1),"")</x:f>
      </x:c>
      <x:c r="Q28" s="73" t="str">
        <x:f>IF(AND(Q$5&gt;=$E28,Q$5&lt;=$F28),IF(Q$5&lt;=$E28+ROUND(($F28-$E28)*$G28,0),2,1),"")</x:f>
      </x:c>
      <x:c r="R28" s="73" t="str">
        <x:f>IF(AND(R$5&gt;=$E28,R$5&lt;=$F28),IF(R$5&lt;=$E28+ROUND(($F28-$E28)*$G28,0),2,1),"")</x:f>
      </x:c>
      <x:c r="S28" s="73" t="str">
        <x:f>IF(AND(S$5&gt;=$E28,S$5&lt;=$F28),IF(S$5&lt;=$E28+ROUND(($F28-$E28)*$G28,0),2,1),"")</x:f>
      </x:c>
      <x:c r="T28" s="73" t="str">
        <x:f>IF(AND(T$5&gt;=$E28,T$5&lt;=$F28),IF(T$5&lt;=$E28+ROUND(($F28-$E28)*$G28,0),2,1),"")</x:f>
      </x:c>
      <x:c r="U28" s="73" t="str">
        <x:f>IF(AND(U$5&gt;=$E28,U$5&lt;=$F28),IF(U$5&lt;=$E28+ROUND(($F28-$E28)*$G28,0),2,1),"")</x:f>
      </x:c>
      <x:c r="V28" s="73" t="str">
        <x:f>IF(AND(V$5&gt;=$E28,V$5&lt;=$F28),IF(V$5&lt;=$E28+ROUND(($F28-$E28)*$G28,0),2,1),"")</x:f>
      </x:c>
      <x:c r="W28" s="73" t="str">
        <x:f>IF(AND(W$5&gt;=$E28,W$5&lt;=$F28),IF(W$5&lt;=$E28+ROUND(($F28-$E28)*$G28,0),2,1),"")</x:f>
      </x:c>
      <x:c r="X28" s="73" t="str">
        <x:f>IF(AND(X$5&gt;=$E28,X$5&lt;=$F28),IF(X$5&lt;=$E28+ROUND(($F28-$E28)*$G28,0),2,1),"")</x:f>
      </x:c>
      <x:c r="Y28" s="73" t="str">
        <x:f>IF(AND(Y$5&gt;=$E28,Y$5&lt;=$F28),IF(Y$5&lt;=$E28+ROUND(($F28-$E28)*$G28,0),2,1),"")</x:f>
      </x:c>
      <x:c r="Z28" s="73" t="str">
        <x:f>IF(AND(Z$5&gt;=$E28,Z$5&lt;=$F28),IF(Z$5&lt;=$E28+ROUND(($F28-$E28)*$G28,0),2,1),"")</x:f>
      </x:c>
      <x:c r="AA28" s="73" t="str">
        <x:f>IF(AND(AA$5&gt;=$E28,AA$5&lt;=$F28),IF(AA$5&lt;=$E28+ROUND(($F28-$E28)*$G28,0),2,1),"")</x:f>
      </x:c>
      <x:c r="AB28" s="73" t="str">
        <x:f>IF(AND(AB$5&gt;=$E28,AB$5&lt;=$F28),IF(AB$5&lt;=$E28+ROUND(($F28-$E28)*$G28,0),2,1),"")</x:f>
      </x:c>
      <x:c r="AC28" s="73" t="str">
        <x:f>IF(AND(AC$5&gt;=$E28,AC$5&lt;=$F28),IF(AC$5&lt;=$E28+ROUND(($F28-$E28)*$G28,0),2,1),"")</x:f>
      </x:c>
      <x:c r="AD28" s="73" t="str">
        <x:f>IF(AND(AD$5&gt;=$E28,AD$5&lt;=$F28),IF(AD$5&lt;=$E28+ROUND(($F28-$E28)*$G28,0),2,1),"")</x:f>
      </x:c>
      <x:c r="AE28" s="73" t="str">
        <x:f>IF(AND(AE$5&gt;=$E28,AE$5&lt;=$F28),IF(AE$5&lt;=$E28+ROUND(($F28-$E28)*$G28,0),2,1),"")</x:f>
      </x:c>
      <x:c r="AF28" s="73" t="str">
        <x:f>IF(AND(AF$5&gt;=$E28,AF$5&lt;=$F28),IF(AF$5&lt;=$E28+ROUND(($F28-$E28)*$G28,0),2,1),"")</x:f>
      </x:c>
      <x:c r="AG28" s="73" t="str">
        <x:f>IF(AND(AG$5&gt;=$E28,AG$5&lt;=$F28),IF(AG$5&lt;=$E28+ROUND(($F28-$E28)*$G28,0),2,1),"")</x:f>
      </x:c>
      <x:c r="AH28" s="73" t="str">
        <x:f>IF(AND(AH$5&gt;=$E28,AH$5&lt;=$F28),IF(AH$5&lt;=$E28+ROUND(($F28-$E28)*$G28,0),2,1),"")</x:f>
      </x:c>
      <x:c r="AI28" s="73" t="str">
        <x:f>IF(AND(AI$5&gt;=$E28,AI$5&lt;=$F28),IF(AI$5&lt;=$E28+ROUND(($F28-$E28)*$G28,0),2,1),"")</x:f>
      </x:c>
      <x:c r="AJ28" s="73" t="str">
        <x:f>IF(AND(AJ$5&gt;=$E28,AJ$5&lt;=$F28),IF(AJ$5&lt;=$E28+ROUND(($F28-$E28)*$G28,0),2,1),"")</x:f>
      </x:c>
      <x:c r="AK28" s="73" t="str">
        <x:f>IF(AND(AK$5&gt;=$E28,AK$5&lt;=$F28),IF(AK$5&lt;=$E28+ROUND(($F28-$E28)*$G28,0),2,1),"")</x:f>
      </x:c>
      <x:c r="AL28" s="73" t="str">
        <x:f>IF(AND(AL$5&gt;=$E28,AL$5&lt;=$F28),IF(AL$5&lt;=$E28+ROUND(($F28-$E28)*$G28,0),2,1),"")</x:f>
      </x:c>
      <x:c r="AM28" s="73" t="str">
        <x:f>IF(AND(AM$5&gt;=$E28,AM$5&lt;=$F28),IF(AM$5&lt;=$E28+ROUND(($F28-$E28)*$G28,0),2,1),"")</x:f>
      </x:c>
      <x:c r="AN28" s="73" t="str">
        <x:f>IF(AND(AN$5&gt;=$E28,AN$5&lt;=$F28),IF(AN$5&lt;=$E28+ROUND(($F28-$E28)*$G28,0),2,1),"")</x:f>
      </x:c>
      <x:c r="AO28" s="73" t="str">
        <x:f>IF(AND(AO$5&gt;=$E28,AO$5&lt;=$F28),IF(AO$5&lt;=$E28+ROUND(($F28-$E28)*$G28,0),2,1),"")</x:f>
      </x:c>
      <x:c r="AP28" s="73" t="str">
        <x:f>IF(AND(AP$5&gt;=$E28,AP$5&lt;=$F28),IF(AP$5&lt;=$E28+ROUND(($F28-$E28)*$G28,0),2,1),"")</x:f>
      </x:c>
      <x:c r="AQ28" s="73" t="str">
        <x:f>IF(AND(AQ$5&gt;=$E28,AQ$5&lt;=$F28),IF(AQ$5&lt;=$E28+ROUND(($F28-$E28)*$G28,0),2,1),"")</x:f>
      </x:c>
      <x:c r="AR28" s="73" t="str">
        <x:f>IF(AND(AR$5&gt;=$E28,AR$5&lt;=$F28),IF(AR$5&lt;=$E28+ROUND(($F28-$E28)*$G28,0),2,1),"")</x:f>
      </x:c>
      <x:c r="AS28" s="73" t="str">
        <x:f>IF(AND(AS$5&gt;=$E28,AS$5&lt;=$F28),IF(AS$5&lt;=$E28+ROUND(($F28-$E28)*$G28,0),2,1),"")</x:f>
      </x:c>
      <x:c r="AT28" s="73" t="str">
        <x:f>IF(AND(AT$5&gt;=$E28,AT$5&lt;=$F28),IF(AT$5&lt;=$E28+ROUND(($F28-$E28)*$G28,0),2,1),"")</x:f>
      </x:c>
      <x:c r="AU28" s="73" t="str">
        <x:f>IF(AND(AU$5&gt;=$E28,AU$5&lt;=$F28),IF(AU$5&lt;=$E28+ROUND(($F28-$E28)*$G28,0),2,1),"")</x:f>
      </x:c>
      <x:c r="AV28" s="73" t="str">
        <x:f>IF(AND(AV$5&gt;=$E28,AV$5&lt;=$F28),IF(AV$5&lt;=$E28+ROUND(($F28-$E28)*$G28,0),2,1),"")</x:f>
      </x:c>
      <x:c r="AW28" s="73" t="str">
        <x:f>IF(AND(AW$5&gt;=$E28,AW$5&lt;=$F28),IF(AW$5&lt;=$E28+ROUND(($F28-$E28)*$G28,0),2,1),"")</x:f>
      </x:c>
      <x:c r="AX28" s="73" t="str">
        <x:f>IF(AND(AX$5&gt;=$E28,AX$5&lt;=$F28),IF(AX$5&lt;=$E28+ROUND(($F28-$E28)*$G28,0),2,1),"")</x:f>
      </x:c>
      <x:c r="AY28" s="73" t="str">
        <x:f>IF(AND(AY$5&gt;=$E28,AY$5&lt;=$F28),IF(AY$5&lt;=$E28+ROUND(($F28-$E28)*$G28,0),2,1),"")</x:f>
      </x:c>
      <x:c r="AZ28" s="73" t="str">
        <x:f>IF(AND(AZ$5&gt;=$E28,AZ$5&lt;=$F28),IF(AZ$5&lt;=$E28+ROUND(($F28-$E28)*$G28,0),2,1),"")</x:f>
      </x:c>
      <x:c r="BA28" s="73" t="str">
        <x:f>IF(AND(BA$5&gt;=$E28,BA$5&lt;=$F28),IF(BA$5&lt;=$E28+ROUND(($F28-$E28)*$G28,0),2,1),"")</x:f>
      </x:c>
      <x:c r="BB28" s="73" t="str">
        <x:f>IF(AND(BB$5&gt;=$E28,BB$5&lt;=$F28),IF(BB$5&lt;=$E28+ROUND(($F28-$E28)*$G28,0),2,1),"")</x:f>
      </x:c>
      <x:c r="BC28" s="73" t="str">
        <x:f>IF(AND(BC$5&gt;=$E28,BC$5&lt;=$F28),IF(BC$5&lt;=$E28+ROUND(($F28-$E28)*$G28,0),2,1),"")</x:f>
      </x:c>
      <x:c r="BD28" s="73" t="str">
        <x:f>IF(AND(BD$5&gt;=$E28,BD$5&lt;=$F28),IF(BD$5&lt;=$E28+ROUND(($F28-$E28)*$G28,0),2,1),"")</x:f>
      </x:c>
      <x:c r="BE28" s="73" t="str">
        <x:f>IF(AND(BE$5&gt;=$E28,BE$5&lt;=$F28),IF(BE$5&lt;=$E28+ROUND(($F28-$E28)*$G28,0),2,1),"")</x:f>
      </x:c>
      <x:c r="BF28" s="73" t="str">
        <x:f>IF(AND(BF$5&gt;=$E28,BF$5&lt;=$F28),IF(BF$5&lt;=$E28+ROUND(($F28-$E28)*$G28,0),2,1),"")</x:f>
      </x:c>
      <x:c r="BG28" s="73" t="str">
        <x:f>IF(AND(BG$5&gt;=$E28,BG$5&lt;=$F28),IF(BG$5&lt;=$E28+ROUND(($F28-$E28)*$G28,0),2,1),"")</x:f>
      </x:c>
      <x:c r="BH28" s="73" t="str">
        <x:f>IF(AND(BH$5&gt;=$E28,BH$5&lt;=$F28),IF(BH$5&lt;=$E28+ROUND(($F28-$E28)*$G28,0),2,1),"")</x:f>
      </x:c>
      <x:c r="BI28" s="73" t="str">
        <x:f>IF(AND(BI$5&gt;=$E28,BI$5&lt;=$F28),IF(BI$5&lt;=$E28+ROUND(($F28-$E28)*$G28,0),2,1),"")</x:f>
      </x:c>
      <x:c r="BJ28" s="73" t="str">
        <x:f>IF(AND(BJ$5&gt;=$E28,BJ$5&lt;=$F28),IF(BJ$5&lt;=$E28+ROUND(($F28-$E28)*$G28,0),2,1),"")</x:f>
      </x:c>
      <x:c r="BK28" s="73" t="str">
        <x:f>IF(AND(BK$5&gt;=$E28,BK$5&lt;=$F28),IF(BK$5&lt;=$E28+ROUND(($F28-$E28)*$G28,0),2,1),"")</x:f>
      </x:c>
      <x:c r="BL28" s="73" t="str">
        <x:f>IF(AND(BL$5&gt;=$E28,BL$5&lt;=$F28),IF(BL$5&lt;=$E28+ROUND(($F28-$E28)*$G28,0),2,1),"")</x:f>
      </x:c>
      <x:c r="BM28" s="73" t="str">
        <x:f>IF(AND(BM$5&gt;=$E28,BM$5&lt;=$F28),IF(BM$5&lt;=$E28+ROUND(($F28-$E28)*$G28,0),2,1),"")</x:f>
      </x:c>
      <x:c r="BN28" s="73" t="str">
        <x:f>IF(AND(BN$5&gt;=$E28,BN$5&lt;=$F28),IF(BN$5&lt;=$E28+ROUND(($F28-$E28)*$G28,0),2,1),"")</x:f>
      </x:c>
      <x:c r="BO28" s="73" t="str">
        <x:f>IF(AND(BO$5&gt;=$E28,BO$5&lt;=$F28),IF(BO$5&lt;=$E28+ROUND(($F28-$E28)*$G28,0),2,1),"")</x:f>
      </x:c>
      <x:c r="BP28" s="73" t="str">
        <x:f>IF(AND(BP$5&gt;=$E28,BP$5&lt;=$F28),IF(BP$5&lt;=$E28+ROUND(($F28-$E28)*$G28,0),2,1),"")</x:f>
      </x:c>
      <x:c r="BQ28" s="73" t="str">
        <x:f>IF(AND(BQ$5&gt;=$E28,BQ$5&lt;=$F28),IF(BQ$5&lt;=$E28+ROUND(($F28-$E28)*$G28,0),2,1),"")</x:f>
      </x:c>
      <x:c r="BR28" s="73" t="str">
        <x:f>IF(AND(BR$5&gt;=$E28,BR$5&lt;=$F28),IF(BR$5&lt;=$E28+ROUND(($F28-$E28)*$G28,0),2,1),"")</x:f>
      </x:c>
      <x:c r="BS28" s="73" t="str">
        <x:f>IF(AND(BS$5&gt;=$E28,BS$5&lt;=$F28),IF(BS$5&lt;=$E28+ROUND(($F28-$E28)*$G28,0),2,1),"")</x:f>
      </x:c>
      <x:c r="BT28" s="73" t="str">
        <x:f>IF(AND(BT$5&gt;=$E28,BT$5&lt;=$F28),IF(BT$5&lt;=$E28+ROUND(($F28-$E28)*$G28,0),2,1),"")</x:f>
      </x:c>
      <x:c r="BU28" s="73" t="str">
        <x:f>IF(AND(BU$5&gt;=$E28,BU$5&lt;=$F28),IF(BU$5&lt;=$E28+ROUND(($F28-$E28)*$G28,0),2,1),"")</x:f>
      </x:c>
      <x:c r="BV28" s="73" t="str">
        <x:f>IF(AND(BV$5&gt;=$E28,BV$5&lt;=$F28),IF(BV$5&lt;=$E28+ROUND(($F28-$E28)*$G28,0),2,1),"")</x:f>
      </x:c>
      <x:c r="BW28" s="73" t="str">
        <x:f>IF(AND(BW$5&gt;=$E28,BW$5&lt;=$F28),IF(BW$5&lt;=$E28+ROUND(($F28-$E28)*$G28,0),2,1),"")</x:f>
      </x:c>
      <x:c r="BX28" s="73" t="str">
        <x:f>IF(AND(BX$5&gt;=$E28,BX$5&lt;=$F28),IF(BX$5&lt;=$E28+ROUND(($F28-$E28)*$G28,0),2,1),"")</x:f>
      </x:c>
    </x:row>
    <x:row r="29" ht="22" customHeight="1">
      <x:c r="A29" s="49" t="str">
        <x:f>IF('Task Plan'!A29="","",'Task Plan'!A29)</x:f>
      </x:c>
      <x:c r="B29" s="75" t="str">
        <x:f>IF('Task Plan'!C29="","",'Task Plan'!C29)</x:f>
      </x:c>
      <x:c r="C29" s="49" t="str">
        <x:f>IF('Task Plan'!D29="","",'Task Plan'!D29)</x:f>
      </x:c>
      <x:c r="D29" s="49" t="str">
        <x:f>IF('Task Plan'!F29="","",'Task Plan'!F29)</x:f>
      </x:c>
      <x:c r="E29" s="65" t="str">
        <x:f>IF('Task Plan'!G29="","",'Task Plan'!G29)</x:f>
      </x:c>
      <x:c r="F29" s="65" t="str">
        <x:f>IF('Task Plan'!H29="","",'Task Plan'!H29)</x:f>
      </x:c>
      <x:c r="G29" s="67" t="str">
        <x:f>IF('Task Plan'!J29="","",'Task Plan'!J29)</x:f>
      </x:c>
      <x:c r="H29" s="49" t="str">
        <x:f>IF('Task Plan'!I29="","",'Task Plan'!I29)</x:f>
      </x:c>
      <x:c r="I29" s="73" t="str">
        <x:f>IF(AND(I$5&gt;=$E29,I$5&lt;=$F29),IF(I$5&lt;=$E29+ROUND(($F29-$E29)*$G29,0),2,1),"")</x:f>
      </x:c>
      <x:c r="J29" s="73" t="str">
        <x:f>IF(AND(J$5&gt;=$E29,J$5&lt;=$F29),IF(J$5&lt;=$E29+ROUND(($F29-$E29)*$G29,0),2,1),"")</x:f>
      </x:c>
      <x:c r="K29" s="73" t="str">
        <x:f>IF(AND(K$5&gt;=$E29,K$5&lt;=$F29),IF(K$5&lt;=$E29+ROUND(($F29-$E29)*$G29,0),2,1),"")</x:f>
      </x:c>
      <x:c r="L29" s="73" t="str">
        <x:f>IF(AND(L$5&gt;=$E29,L$5&lt;=$F29),IF(L$5&lt;=$E29+ROUND(($F29-$E29)*$G29,0),2,1),"")</x:f>
      </x:c>
      <x:c r="M29" s="73" t="str">
        <x:f>IF(AND(M$5&gt;=$E29,M$5&lt;=$F29),IF(M$5&lt;=$E29+ROUND(($F29-$E29)*$G29,0),2,1),"")</x:f>
      </x:c>
      <x:c r="N29" s="73" t="str">
        <x:f>IF(AND(N$5&gt;=$E29,N$5&lt;=$F29),IF(N$5&lt;=$E29+ROUND(($F29-$E29)*$G29,0),2,1),"")</x:f>
      </x:c>
      <x:c r="O29" s="73" t="str">
        <x:f>IF(AND(O$5&gt;=$E29,O$5&lt;=$F29),IF(O$5&lt;=$E29+ROUND(($F29-$E29)*$G29,0),2,1),"")</x:f>
      </x:c>
      <x:c r="P29" s="73" t="str">
        <x:f>IF(AND(P$5&gt;=$E29,P$5&lt;=$F29),IF(P$5&lt;=$E29+ROUND(($F29-$E29)*$G29,0),2,1),"")</x:f>
      </x:c>
      <x:c r="Q29" s="73" t="str">
        <x:f>IF(AND(Q$5&gt;=$E29,Q$5&lt;=$F29),IF(Q$5&lt;=$E29+ROUND(($F29-$E29)*$G29,0),2,1),"")</x:f>
      </x:c>
      <x:c r="R29" s="73" t="str">
        <x:f>IF(AND(R$5&gt;=$E29,R$5&lt;=$F29),IF(R$5&lt;=$E29+ROUND(($F29-$E29)*$G29,0),2,1),"")</x:f>
      </x:c>
      <x:c r="S29" s="73" t="str">
        <x:f>IF(AND(S$5&gt;=$E29,S$5&lt;=$F29),IF(S$5&lt;=$E29+ROUND(($F29-$E29)*$G29,0),2,1),"")</x:f>
      </x:c>
      <x:c r="T29" s="73" t="str">
        <x:f>IF(AND(T$5&gt;=$E29,T$5&lt;=$F29),IF(T$5&lt;=$E29+ROUND(($F29-$E29)*$G29,0),2,1),"")</x:f>
      </x:c>
      <x:c r="U29" s="73" t="str">
        <x:f>IF(AND(U$5&gt;=$E29,U$5&lt;=$F29),IF(U$5&lt;=$E29+ROUND(($F29-$E29)*$G29,0),2,1),"")</x:f>
      </x:c>
      <x:c r="V29" s="73" t="str">
        <x:f>IF(AND(V$5&gt;=$E29,V$5&lt;=$F29),IF(V$5&lt;=$E29+ROUND(($F29-$E29)*$G29,0),2,1),"")</x:f>
      </x:c>
      <x:c r="W29" s="73" t="str">
        <x:f>IF(AND(W$5&gt;=$E29,W$5&lt;=$F29),IF(W$5&lt;=$E29+ROUND(($F29-$E29)*$G29,0),2,1),"")</x:f>
      </x:c>
      <x:c r="X29" s="73" t="str">
        <x:f>IF(AND(X$5&gt;=$E29,X$5&lt;=$F29),IF(X$5&lt;=$E29+ROUND(($F29-$E29)*$G29,0),2,1),"")</x:f>
      </x:c>
      <x:c r="Y29" s="73" t="str">
        <x:f>IF(AND(Y$5&gt;=$E29,Y$5&lt;=$F29),IF(Y$5&lt;=$E29+ROUND(($F29-$E29)*$G29,0),2,1),"")</x:f>
      </x:c>
      <x:c r="Z29" s="73" t="str">
        <x:f>IF(AND(Z$5&gt;=$E29,Z$5&lt;=$F29),IF(Z$5&lt;=$E29+ROUND(($F29-$E29)*$G29,0),2,1),"")</x:f>
      </x:c>
      <x:c r="AA29" s="73" t="str">
        <x:f>IF(AND(AA$5&gt;=$E29,AA$5&lt;=$F29),IF(AA$5&lt;=$E29+ROUND(($F29-$E29)*$G29,0),2,1),"")</x:f>
      </x:c>
      <x:c r="AB29" s="73" t="str">
        <x:f>IF(AND(AB$5&gt;=$E29,AB$5&lt;=$F29),IF(AB$5&lt;=$E29+ROUND(($F29-$E29)*$G29,0),2,1),"")</x:f>
      </x:c>
      <x:c r="AC29" s="73" t="str">
        <x:f>IF(AND(AC$5&gt;=$E29,AC$5&lt;=$F29),IF(AC$5&lt;=$E29+ROUND(($F29-$E29)*$G29,0),2,1),"")</x:f>
      </x:c>
      <x:c r="AD29" s="73" t="str">
        <x:f>IF(AND(AD$5&gt;=$E29,AD$5&lt;=$F29),IF(AD$5&lt;=$E29+ROUND(($F29-$E29)*$G29,0),2,1),"")</x:f>
      </x:c>
      <x:c r="AE29" s="73" t="str">
        <x:f>IF(AND(AE$5&gt;=$E29,AE$5&lt;=$F29),IF(AE$5&lt;=$E29+ROUND(($F29-$E29)*$G29,0),2,1),"")</x:f>
      </x:c>
      <x:c r="AF29" s="73" t="str">
        <x:f>IF(AND(AF$5&gt;=$E29,AF$5&lt;=$F29),IF(AF$5&lt;=$E29+ROUND(($F29-$E29)*$G29,0),2,1),"")</x:f>
      </x:c>
      <x:c r="AG29" s="73" t="str">
        <x:f>IF(AND(AG$5&gt;=$E29,AG$5&lt;=$F29),IF(AG$5&lt;=$E29+ROUND(($F29-$E29)*$G29,0),2,1),"")</x:f>
      </x:c>
      <x:c r="AH29" s="73" t="str">
        <x:f>IF(AND(AH$5&gt;=$E29,AH$5&lt;=$F29),IF(AH$5&lt;=$E29+ROUND(($F29-$E29)*$G29,0),2,1),"")</x:f>
      </x:c>
      <x:c r="AI29" s="73" t="str">
        <x:f>IF(AND(AI$5&gt;=$E29,AI$5&lt;=$F29),IF(AI$5&lt;=$E29+ROUND(($F29-$E29)*$G29,0),2,1),"")</x:f>
      </x:c>
      <x:c r="AJ29" s="73" t="str">
        <x:f>IF(AND(AJ$5&gt;=$E29,AJ$5&lt;=$F29),IF(AJ$5&lt;=$E29+ROUND(($F29-$E29)*$G29,0),2,1),"")</x:f>
      </x:c>
      <x:c r="AK29" s="73" t="str">
        <x:f>IF(AND(AK$5&gt;=$E29,AK$5&lt;=$F29),IF(AK$5&lt;=$E29+ROUND(($F29-$E29)*$G29,0),2,1),"")</x:f>
      </x:c>
      <x:c r="AL29" s="73" t="str">
        <x:f>IF(AND(AL$5&gt;=$E29,AL$5&lt;=$F29),IF(AL$5&lt;=$E29+ROUND(($F29-$E29)*$G29,0),2,1),"")</x:f>
      </x:c>
      <x:c r="AM29" s="73" t="str">
        <x:f>IF(AND(AM$5&gt;=$E29,AM$5&lt;=$F29),IF(AM$5&lt;=$E29+ROUND(($F29-$E29)*$G29,0),2,1),"")</x:f>
      </x:c>
      <x:c r="AN29" s="73" t="str">
        <x:f>IF(AND(AN$5&gt;=$E29,AN$5&lt;=$F29),IF(AN$5&lt;=$E29+ROUND(($F29-$E29)*$G29,0),2,1),"")</x:f>
      </x:c>
      <x:c r="AO29" s="73" t="str">
        <x:f>IF(AND(AO$5&gt;=$E29,AO$5&lt;=$F29),IF(AO$5&lt;=$E29+ROUND(($F29-$E29)*$G29,0),2,1),"")</x:f>
      </x:c>
      <x:c r="AP29" s="73" t="str">
        <x:f>IF(AND(AP$5&gt;=$E29,AP$5&lt;=$F29),IF(AP$5&lt;=$E29+ROUND(($F29-$E29)*$G29,0),2,1),"")</x:f>
      </x:c>
      <x:c r="AQ29" s="73" t="str">
        <x:f>IF(AND(AQ$5&gt;=$E29,AQ$5&lt;=$F29),IF(AQ$5&lt;=$E29+ROUND(($F29-$E29)*$G29,0),2,1),"")</x:f>
      </x:c>
      <x:c r="AR29" s="73" t="str">
        <x:f>IF(AND(AR$5&gt;=$E29,AR$5&lt;=$F29),IF(AR$5&lt;=$E29+ROUND(($F29-$E29)*$G29,0),2,1),"")</x:f>
      </x:c>
      <x:c r="AS29" s="73" t="str">
        <x:f>IF(AND(AS$5&gt;=$E29,AS$5&lt;=$F29),IF(AS$5&lt;=$E29+ROUND(($F29-$E29)*$G29,0),2,1),"")</x:f>
      </x:c>
      <x:c r="AT29" s="73" t="str">
        <x:f>IF(AND(AT$5&gt;=$E29,AT$5&lt;=$F29),IF(AT$5&lt;=$E29+ROUND(($F29-$E29)*$G29,0),2,1),"")</x:f>
      </x:c>
      <x:c r="AU29" s="73" t="str">
        <x:f>IF(AND(AU$5&gt;=$E29,AU$5&lt;=$F29),IF(AU$5&lt;=$E29+ROUND(($F29-$E29)*$G29,0),2,1),"")</x:f>
      </x:c>
      <x:c r="AV29" s="73" t="str">
        <x:f>IF(AND(AV$5&gt;=$E29,AV$5&lt;=$F29),IF(AV$5&lt;=$E29+ROUND(($F29-$E29)*$G29,0),2,1),"")</x:f>
      </x:c>
      <x:c r="AW29" s="73" t="str">
        <x:f>IF(AND(AW$5&gt;=$E29,AW$5&lt;=$F29),IF(AW$5&lt;=$E29+ROUND(($F29-$E29)*$G29,0),2,1),"")</x:f>
      </x:c>
      <x:c r="AX29" s="73" t="str">
        <x:f>IF(AND(AX$5&gt;=$E29,AX$5&lt;=$F29),IF(AX$5&lt;=$E29+ROUND(($F29-$E29)*$G29,0),2,1),"")</x:f>
      </x:c>
      <x:c r="AY29" s="73" t="str">
        <x:f>IF(AND(AY$5&gt;=$E29,AY$5&lt;=$F29),IF(AY$5&lt;=$E29+ROUND(($F29-$E29)*$G29,0),2,1),"")</x:f>
      </x:c>
      <x:c r="AZ29" s="73" t="str">
        <x:f>IF(AND(AZ$5&gt;=$E29,AZ$5&lt;=$F29),IF(AZ$5&lt;=$E29+ROUND(($F29-$E29)*$G29,0),2,1),"")</x:f>
      </x:c>
      <x:c r="BA29" s="73" t="str">
        <x:f>IF(AND(BA$5&gt;=$E29,BA$5&lt;=$F29),IF(BA$5&lt;=$E29+ROUND(($F29-$E29)*$G29,0),2,1),"")</x:f>
      </x:c>
      <x:c r="BB29" s="73" t="str">
        <x:f>IF(AND(BB$5&gt;=$E29,BB$5&lt;=$F29),IF(BB$5&lt;=$E29+ROUND(($F29-$E29)*$G29,0),2,1),"")</x:f>
      </x:c>
      <x:c r="BC29" s="73" t="str">
        <x:f>IF(AND(BC$5&gt;=$E29,BC$5&lt;=$F29),IF(BC$5&lt;=$E29+ROUND(($F29-$E29)*$G29,0),2,1),"")</x:f>
      </x:c>
      <x:c r="BD29" s="73" t="str">
        <x:f>IF(AND(BD$5&gt;=$E29,BD$5&lt;=$F29),IF(BD$5&lt;=$E29+ROUND(($F29-$E29)*$G29,0),2,1),"")</x:f>
      </x:c>
      <x:c r="BE29" s="73" t="str">
        <x:f>IF(AND(BE$5&gt;=$E29,BE$5&lt;=$F29),IF(BE$5&lt;=$E29+ROUND(($F29-$E29)*$G29,0),2,1),"")</x:f>
      </x:c>
      <x:c r="BF29" s="73" t="str">
        <x:f>IF(AND(BF$5&gt;=$E29,BF$5&lt;=$F29),IF(BF$5&lt;=$E29+ROUND(($F29-$E29)*$G29,0),2,1),"")</x:f>
      </x:c>
      <x:c r="BG29" s="73" t="str">
        <x:f>IF(AND(BG$5&gt;=$E29,BG$5&lt;=$F29),IF(BG$5&lt;=$E29+ROUND(($F29-$E29)*$G29,0),2,1),"")</x:f>
      </x:c>
      <x:c r="BH29" s="73" t="str">
        <x:f>IF(AND(BH$5&gt;=$E29,BH$5&lt;=$F29),IF(BH$5&lt;=$E29+ROUND(($F29-$E29)*$G29,0),2,1),"")</x:f>
      </x:c>
      <x:c r="BI29" s="73" t="str">
        <x:f>IF(AND(BI$5&gt;=$E29,BI$5&lt;=$F29),IF(BI$5&lt;=$E29+ROUND(($F29-$E29)*$G29,0),2,1),"")</x:f>
      </x:c>
      <x:c r="BJ29" s="73" t="str">
        <x:f>IF(AND(BJ$5&gt;=$E29,BJ$5&lt;=$F29),IF(BJ$5&lt;=$E29+ROUND(($F29-$E29)*$G29,0),2,1),"")</x:f>
      </x:c>
      <x:c r="BK29" s="73" t="str">
        <x:f>IF(AND(BK$5&gt;=$E29,BK$5&lt;=$F29),IF(BK$5&lt;=$E29+ROUND(($F29-$E29)*$G29,0),2,1),"")</x:f>
      </x:c>
      <x:c r="BL29" s="73" t="str">
        <x:f>IF(AND(BL$5&gt;=$E29,BL$5&lt;=$F29),IF(BL$5&lt;=$E29+ROUND(($F29-$E29)*$G29,0),2,1),"")</x:f>
      </x:c>
      <x:c r="BM29" s="73" t="str">
        <x:f>IF(AND(BM$5&gt;=$E29,BM$5&lt;=$F29),IF(BM$5&lt;=$E29+ROUND(($F29-$E29)*$G29,0),2,1),"")</x:f>
      </x:c>
      <x:c r="BN29" s="73" t="str">
        <x:f>IF(AND(BN$5&gt;=$E29,BN$5&lt;=$F29),IF(BN$5&lt;=$E29+ROUND(($F29-$E29)*$G29,0),2,1),"")</x:f>
      </x:c>
      <x:c r="BO29" s="73" t="str">
        <x:f>IF(AND(BO$5&gt;=$E29,BO$5&lt;=$F29),IF(BO$5&lt;=$E29+ROUND(($F29-$E29)*$G29,0),2,1),"")</x:f>
      </x:c>
      <x:c r="BP29" s="73" t="str">
        <x:f>IF(AND(BP$5&gt;=$E29,BP$5&lt;=$F29),IF(BP$5&lt;=$E29+ROUND(($F29-$E29)*$G29,0),2,1),"")</x:f>
      </x:c>
      <x:c r="BQ29" s="73" t="str">
        <x:f>IF(AND(BQ$5&gt;=$E29,BQ$5&lt;=$F29),IF(BQ$5&lt;=$E29+ROUND(($F29-$E29)*$G29,0),2,1),"")</x:f>
      </x:c>
      <x:c r="BR29" s="73" t="str">
        <x:f>IF(AND(BR$5&gt;=$E29,BR$5&lt;=$F29),IF(BR$5&lt;=$E29+ROUND(($F29-$E29)*$G29,0),2,1),"")</x:f>
      </x:c>
      <x:c r="BS29" s="73" t="str">
        <x:f>IF(AND(BS$5&gt;=$E29,BS$5&lt;=$F29),IF(BS$5&lt;=$E29+ROUND(($F29-$E29)*$G29,0),2,1),"")</x:f>
      </x:c>
      <x:c r="BT29" s="73" t="str">
        <x:f>IF(AND(BT$5&gt;=$E29,BT$5&lt;=$F29),IF(BT$5&lt;=$E29+ROUND(($F29-$E29)*$G29,0),2,1),"")</x:f>
      </x:c>
      <x:c r="BU29" s="73" t="str">
        <x:f>IF(AND(BU$5&gt;=$E29,BU$5&lt;=$F29),IF(BU$5&lt;=$E29+ROUND(($F29-$E29)*$G29,0),2,1),"")</x:f>
      </x:c>
      <x:c r="BV29" s="73" t="str">
        <x:f>IF(AND(BV$5&gt;=$E29,BV$5&lt;=$F29),IF(BV$5&lt;=$E29+ROUND(($F29-$E29)*$G29,0),2,1),"")</x:f>
      </x:c>
      <x:c r="BW29" s="73" t="str">
        <x:f>IF(AND(BW$5&gt;=$E29,BW$5&lt;=$F29),IF(BW$5&lt;=$E29+ROUND(($F29-$E29)*$G29,0),2,1),"")</x:f>
      </x:c>
      <x:c r="BX29" s="73" t="str">
        <x:f>IF(AND(BX$5&gt;=$E29,BX$5&lt;=$F29),IF(BX$5&lt;=$E29+ROUND(($F29-$E29)*$G29,0),2,1),"")</x:f>
      </x:c>
    </x:row>
    <x:row r="30" ht="22" customHeight="1">
      <x:c r="A30" s="49" t="str">
        <x:f>IF('Task Plan'!A30="","",'Task Plan'!A30)</x:f>
      </x:c>
      <x:c r="B30" s="75" t="str">
        <x:f>IF('Task Plan'!C30="","",'Task Plan'!C30)</x:f>
      </x:c>
      <x:c r="C30" s="49" t="str">
        <x:f>IF('Task Plan'!D30="","",'Task Plan'!D30)</x:f>
      </x:c>
      <x:c r="D30" s="49" t="str">
        <x:f>IF('Task Plan'!F30="","",'Task Plan'!F30)</x:f>
      </x:c>
      <x:c r="E30" s="65" t="str">
        <x:f>IF('Task Plan'!G30="","",'Task Plan'!G30)</x:f>
      </x:c>
      <x:c r="F30" s="65" t="str">
        <x:f>IF('Task Plan'!H30="","",'Task Plan'!H30)</x:f>
      </x:c>
      <x:c r="G30" s="67" t="str">
        <x:f>IF('Task Plan'!J30="","",'Task Plan'!J30)</x:f>
      </x:c>
      <x:c r="H30" s="49" t="str">
        <x:f>IF('Task Plan'!I30="","",'Task Plan'!I30)</x:f>
      </x:c>
      <x:c r="I30" s="73" t="str">
        <x:f>IF(AND(I$5&gt;=$E30,I$5&lt;=$F30),IF(I$5&lt;=$E30+ROUND(($F30-$E30)*$G30,0),2,1),"")</x:f>
      </x:c>
      <x:c r="J30" s="73" t="str">
        <x:f>IF(AND(J$5&gt;=$E30,J$5&lt;=$F30),IF(J$5&lt;=$E30+ROUND(($F30-$E30)*$G30,0),2,1),"")</x:f>
      </x:c>
      <x:c r="K30" s="73" t="str">
        <x:f>IF(AND(K$5&gt;=$E30,K$5&lt;=$F30),IF(K$5&lt;=$E30+ROUND(($F30-$E30)*$G30,0),2,1),"")</x:f>
      </x:c>
      <x:c r="L30" s="73" t="str">
        <x:f>IF(AND(L$5&gt;=$E30,L$5&lt;=$F30),IF(L$5&lt;=$E30+ROUND(($F30-$E30)*$G30,0),2,1),"")</x:f>
      </x:c>
      <x:c r="M30" s="73" t="str">
        <x:f>IF(AND(M$5&gt;=$E30,M$5&lt;=$F30),IF(M$5&lt;=$E30+ROUND(($F30-$E30)*$G30,0),2,1),"")</x:f>
      </x:c>
      <x:c r="N30" s="73" t="str">
        <x:f>IF(AND(N$5&gt;=$E30,N$5&lt;=$F30),IF(N$5&lt;=$E30+ROUND(($F30-$E30)*$G30,0),2,1),"")</x:f>
      </x:c>
      <x:c r="O30" s="73" t="str">
        <x:f>IF(AND(O$5&gt;=$E30,O$5&lt;=$F30),IF(O$5&lt;=$E30+ROUND(($F30-$E30)*$G30,0),2,1),"")</x:f>
      </x:c>
      <x:c r="P30" s="73" t="str">
        <x:f>IF(AND(P$5&gt;=$E30,P$5&lt;=$F30),IF(P$5&lt;=$E30+ROUND(($F30-$E30)*$G30,0),2,1),"")</x:f>
      </x:c>
      <x:c r="Q30" s="73" t="str">
        <x:f>IF(AND(Q$5&gt;=$E30,Q$5&lt;=$F30),IF(Q$5&lt;=$E30+ROUND(($F30-$E30)*$G30,0),2,1),"")</x:f>
      </x:c>
      <x:c r="R30" s="73" t="str">
        <x:f>IF(AND(R$5&gt;=$E30,R$5&lt;=$F30),IF(R$5&lt;=$E30+ROUND(($F30-$E30)*$G30,0),2,1),"")</x:f>
      </x:c>
      <x:c r="S30" s="73" t="str">
        <x:f>IF(AND(S$5&gt;=$E30,S$5&lt;=$F30),IF(S$5&lt;=$E30+ROUND(($F30-$E30)*$G30,0),2,1),"")</x:f>
      </x:c>
      <x:c r="T30" s="73" t="str">
        <x:f>IF(AND(T$5&gt;=$E30,T$5&lt;=$F30),IF(T$5&lt;=$E30+ROUND(($F30-$E30)*$G30,0),2,1),"")</x:f>
      </x:c>
      <x:c r="U30" s="73" t="str">
        <x:f>IF(AND(U$5&gt;=$E30,U$5&lt;=$F30),IF(U$5&lt;=$E30+ROUND(($F30-$E30)*$G30,0),2,1),"")</x:f>
      </x:c>
      <x:c r="V30" s="73" t="str">
        <x:f>IF(AND(V$5&gt;=$E30,V$5&lt;=$F30),IF(V$5&lt;=$E30+ROUND(($F30-$E30)*$G30,0),2,1),"")</x:f>
      </x:c>
      <x:c r="W30" s="73" t="str">
        <x:f>IF(AND(W$5&gt;=$E30,W$5&lt;=$F30),IF(W$5&lt;=$E30+ROUND(($F30-$E30)*$G30,0),2,1),"")</x:f>
      </x:c>
      <x:c r="X30" s="73" t="str">
        <x:f>IF(AND(X$5&gt;=$E30,X$5&lt;=$F30),IF(X$5&lt;=$E30+ROUND(($F30-$E30)*$G30,0),2,1),"")</x:f>
      </x:c>
      <x:c r="Y30" s="73" t="str">
        <x:f>IF(AND(Y$5&gt;=$E30,Y$5&lt;=$F30),IF(Y$5&lt;=$E30+ROUND(($F30-$E30)*$G30,0),2,1),"")</x:f>
      </x:c>
      <x:c r="Z30" s="73" t="str">
        <x:f>IF(AND(Z$5&gt;=$E30,Z$5&lt;=$F30),IF(Z$5&lt;=$E30+ROUND(($F30-$E30)*$G30,0),2,1),"")</x:f>
      </x:c>
      <x:c r="AA30" s="73" t="str">
        <x:f>IF(AND(AA$5&gt;=$E30,AA$5&lt;=$F30),IF(AA$5&lt;=$E30+ROUND(($F30-$E30)*$G30,0),2,1),"")</x:f>
      </x:c>
      <x:c r="AB30" s="73" t="str">
        <x:f>IF(AND(AB$5&gt;=$E30,AB$5&lt;=$F30),IF(AB$5&lt;=$E30+ROUND(($F30-$E30)*$G30,0),2,1),"")</x:f>
      </x:c>
      <x:c r="AC30" s="73" t="str">
        <x:f>IF(AND(AC$5&gt;=$E30,AC$5&lt;=$F30),IF(AC$5&lt;=$E30+ROUND(($F30-$E30)*$G30,0),2,1),"")</x:f>
      </x:c>
      <x:c r="AD30" s="73" t="str">
        <x:f>IF(AND(AD$5&gt;=$E30,AD$5&lt;=$F30),IF(AD$5&lt;=$E30+ROUND(($F30-$E30)*$G30,0),2,1),"")</x:f>
      </x:c>
      <x:c r="AE30" s="73" t="str">
        <x:f>IF(AND(AE$5&gt;=$E30,AE$5&lt;=$F30),IF(AE$5&lt;=$E30+ROUND(($F30-$E30)*$G30,0),2,1),"")</x:f>
      </x:c>
      <x:c r="AF30" s="73" t="str">
        <x:f>IF(AND(AF$5&gt;=$E30,AF$5&lt;=$F30),IF(AF$5&lt;=$E30+ROUND(($F30-$E30)*$G30,0),2,1),"")</x:f>
      </x:c>
      <x:c r="AG30" s="73" t="str">
        <x:f>IF(AND(AG$5&gt;=$E30,AG$5&lt;=$F30),IF(AG$5&lt;=$E30+ROUND(($F30-$E30)*$G30,0),2,1),"")</x:f>
      </x:c>
      <x:c r="AH30" s="73" t="str">
        <x:f>IF(AND(AH$5&gt;=$E30,AH$5&lt;=$F30),IF(AH$5&lt;=$E30+ROUND(($F30-$E30)*$G30,0),2,1),"")</x:f>
      </x:c>
      <x:c r="AI30" s="73" t="str">
        <x:f>IF(AND(AI$5&gt;=$E30,AI$5&lt;=$F30),IF(AI$5&lt;=$E30+ROUND(($F30-$E30)*$G30,0),2,1),"")</x:f>
      </x:c>
      <x:c r="AJ30" s="73" t="str">
        <x:f>IF(AND(AJ$5&gt;=$E30,AJ$5&lt;=$F30),IF(AJ$5&lt;=$E30+ROUND(($F30-$E30)*$G30,0),2,1),"")</x:f>
      </x:c>
      <x:c r="AK30" s="73" t="str">
        <x:f>IF(AND(AK$5&gt;=$E30,AK$5&lt;=$F30),IF(AK$5&lt;=$E30+ROUND(($F30-$E30)*$G30,0),2,1),"")</x:f>
      </x:c>
      <x:c r="AL30" s="73" t="str">
        <x:f>IF(AND(AL$5&gt;=$E30,AL$5&lt;=$F30),IF(AL$5&lt;=$E30+ROUND(($F30-$E30)*$G30,0),2,1),"")</x:f>
      </x:c>
      <x:c r="AM30" s="73" t="str">
        <x:f>IF(AND(AM$5&gt;=$E30,AM$5&lt;=$F30),IF(AM$5&lt;=$E30+ROUND(($F30-$E30)*$G30,0),2,1),"")</x:f>
      </x:c>
      <x:c r="AN30" s="73" t="str">
        <x:f>IF(AND(AN$5&gt;=$E30,AN$5&lt;=$F30),IF(AN$5&lt;=$E30+ROUND(($F30-$E30)*$G30,0),2,1),"")</x:f>
      </x:c>
      <x:c r="AO30" s="73" t="str">
        <x:f>IF(AND(AO$5&gt;=$E30,AO$5&lt;=$F30),IF(AO$5&lt;=$E30+ROUND(($F30-$E30)*$G30,0),2,1),"")</x:f>
      </x:c>
      <x:c r="AP30" s="73" t="str">
        <x:f>IF(AND(AP$5&gt;=$E30,AP$5&lt;=$F30),IF(AP$5&lt;=$E30+ROUND(($F30-$E30)*$G30,0),2,1),"")</x:f>
      </x:c>
      <x:c r="AQ30" s="73" t="str">
        <x:f>IF(AND(AQ$5&gt;=$E30,AQ$5&lt;=$F30),IF(AQ$5&lt;=$E30+ROUND(($F30-$E30)*$G30,0),2,1),"")</x:f>
      </x:c>
      <x:c r="AR30" s="73" t="str">
        <x:f>IF(AND(AR$5&gt;=$E30,AR$5&lt;=$F30),IF(AR$5&lt;=$E30+ROUND(($F30-$E30)*$G30,0),2,1),"")</x:f>
      </x:c>
      <x:c r="AS30" s="73" t="str">
        <x:f>IF(AND(AS$5&gt;=$E30,AS$5&lt;=$F30),IF(AS$5&lt;=$E30+ROUND(($F30-$E30)*$G30,0),2,1),"")</x:f>
      </x:c>
      <x:c r="AT30" s="73" t="str">
        <x:f>IF(AND(AT$5&gt;=$E30,AT$5&lt;=$F30),IF(AT$5&lt;=$E30+ROUND(($F30-$E30)*$G30,0),2,1),"")</x:f>
      </x:c>
      <x:c r="AU30" s="73" t="str">
        <x:f>IF(AND(AU$5&gt;=$E30,AU$5&lt;=$F30),IF(AU$5&lt;=$E30+ROUND(($F30-$E30)*$G30,0),2,1),"")</x:f>
      </x:c>
      <x:c r="AV30" s="73" t="str">
        <x:f>IF(AND(AV$5&gt;=$E30,AV$5&lt;=$F30),IF(AV$5&lt;=$E30+ROUND(($F30-$E30)*$G30,0),2,1),"")</x:f>
      </x:c>
      <x:c r="AW30" s="73" t="str">
        <x:f>IF(AND(AW$5&gt;=$E30,AW$5&lt;=$F30),IF(AW$5&lt;=$E30+ROUND(($F30-$E30)*$G30,0),2,1),"")</x:f>
      </x:c>
      <x:c r="AX30" s="73" t="str">
        <x:f>IF(AND(AX$5&gt;=$E30,AX$5&lt;=$F30),IF(AX$5&lt;=$E30+ROUND(($F30-$E30)*$G30,0),2,1),"")</x:f>
      </x:c>
      <x:c r="AY30" s="73" t="str">
        <x:f>IF(AND(AY$5&gt;=$E30,AY$5&lt;=$F30),IF(AY$5&lt;=$E30+ROUND(($F30-$E30)*$G30,0),2,1),"")</x:f>
      </x:c>
      <x:c r="AZ30" s="73" t="str">
        <x:f>IF(AND(AZ$5&gt;=$E30,AZ$5&lt;=$F30),IF(AZ$5&lt;=$E30+ROUND(($F30-$E30)*$G30,0),2,1),"")</x:f>
      </x:c>
      <x:c r="BA30" s="73" t="str">
        <x:f>IF(AND(BA$5&gt;=$E30,BA$5&lt;=$F30),IF(BA$5&lt;=$E30+ROUND(($F30-$E30)*$G30,0),2,1),"")</x:f>
      </x:c>
      <x:c r="BB30" s="73" t="str">
        <x:f>IF(AND(BB$5&gt;=$E30,BB$5&lt;=$F30),IF(BB$5&lt;=$E30+ROUND(($F30-$E30)*$G30,0),2,1),"")</x:f>
      </x:c>
      <x:c r="BC30" s="73" t="str">
        <x:f>IF(AND(BC$5&gt;=$E30,BC$5&lt;=$F30),IF(BC$5&lt;=$E30+ROUND(($F30-$E30)*$G30,0),2,1),"")</x:f>
      </x:c>
      <x:c r="BD30" s="73" t="str">
        <x:f>IF(AND(BD$5&gt;=$E30,BD$5&lt;=$F30),IF(BD$5&lt;=$E30+ROUND(($F30-$E30)*$G30,0),2,1),"")</x:f>
      </x:c>
      <x:c r="BE30" s="73" t="str">
        <x:f>IF(AND(BE$5&gt;=$E30,BE$5&lt;=$F30),IF(BE$5&lt;=$E30+ROUND(($F30-$E30)*$G30,0),2,1),"")</x:f>
      </x:c>
      <x:c r="BF30" s="73" t="str">
        <x:f>IF(AND(BF$5&gt;=$E30,BF$5&lt;=$F30),IF(BF$5&lt;=$E30+ROUND(($F30-$E30)*$G30,0),2,1),"")</x:f>
      </x:c>
      <x:c r="BG30" s="73" t="str">
        <x:f>IF(AND(BG$5&gt;=$E30,BG$5&lt;=$F30),IF(BG$5&lt;=$E30+ROUND(($F30-$E30)*$G30,0),2,1),"")</x:f>
      </x:c>
      <x:c r="BH30" s="73" t="str">
        <x:f>IF(AND(BH$5&gt;=$E30,BH$5&lt;=$F30),IF(BH$5&lt;=$E30+ROUND(($F30-$E30)*$G30,0),2,1),"")</x:f>
      </x:c>
      <x:c r="BI30" s="73" t="str">
        <x:f>IF(AND(BI$5&gt;=$E30,BI$5&lt;=$F30),IF(BI$5&lt;=$E30+ROUND(($F30-$E30)*$G30,0),2,1),"")</x:f>
      </x:c>
      <x:c r="BJ30" s="73" t="str">
        <x:f>IF(AND(BJ$5&gt;=$E30,BJ$5&lt;=$F30),IF(BJ$5&lt;=$E30+ROUND(($F30-$E30)*$G30,0),2,1),"")</x:f>
      </x:c>
      <x:c r="BK30" s="73" t="str">
        <x:f>IF(AND(BK$5&gt;=$E30,BK$5&lt;=$F30),IF(BK$5&lt;=$E30+ROUND(($F30-$E30)*$G30,0),2,1),"")</x:f>
      </x:c>
      <x:c r="BL30" s="73" t="str">
        <x:f>IF(AND(BL$5&gt;=$E30,BL$5&lt;=$F30),IF(BL$5&lt;=$E30+ROUND(($F30-$E30)*$G30,0),2,1),"")</x:f>
      </x:c>
      <x:c r="BM30" s="73" t="str">
        <x:f>IF(AND(BM$5&gt;=$E30,BM$5&lt;=$F30),IF(BM$5&lt;=$E30+ROUND(($F30-$E30)*$G30,0),2,1),"")</x:f>
      </x:c>
      <x:c r="BN30" s="73" t="str">
        <x:f>IF(AND(BN$5&gt;=$E30,BN$5&lt;=$F30),IF(BN$5&lt;=$E30+ROUND(($F30-$E30)*$G30,0),2,1),"")</x:f>
      </x:c>
      <x:c r="BO30" s="73" t="str">
        <x:f>IF(AND(BO$5&gt;=$E30,BO$5&lt;=$F30),IF(BO$5&lt;=$E30+ROUND(($F30-$E30)*$G30,0),2,1),"")</x:f>
      </x:c>
      <x:c r="BP30" s="73" t="str">
        <x:f>IF(AND(BP$5&gt;=$E30,BP$5&lt;=$F30),IF(BP$5&lt;=$E30+ROUND(($F30-$E30)*$G30,0),2,1),"")</x:f>
      </x:c>
      <x:c r="BQ30" s="73" t="str">
        <x:f>IF(AND(BQ$5&gt;=$E30,BQ$5&lt;=$F30),IF(BQ$5&lt;=$E30+ROUND(($F30-$E30)*$G30,0),2,1),"")</x:f>
      </x:c>
      <x:c r="BR30" s="73" t="str">
        <x:f>IF(AND(BR$5&gt;=$E30,BR$5&lt;=$F30),IF(BR$5&lt;=$E30+ROUND(($F30-$E30)*$G30,0),2,1),"")</x:f>
      </x:c>
      <x:c r="BS30" s="73" t="str">
        <x:f>IF(AND(BS$5&gt;=$E30,BS$5&lt;=$F30),IF(BS$5&lt;=$E30+ROUND(($F30-$E30)*$G30,0),2,1),"")</x:f>
      </x:c>
      <x:c r="BT30" s="73" t="str">
        <x:f>IF(AND(BT$5&gt;=$E30,BT$5&lt;=$F30),IF(BT$5&lt;=$E30+ROUND(($F30-$E30)*$G30,0),2,1),"")</x:f>
      </x:c>
      <x:c r="BU30" s="73" t="str">
        <x:f>IF(AND(BU$5&gt;=$E30,BU$5&lt;=$F30),IF(BU$5&lt;=$E30+ROUND(($F30-$E30)*$G30,0),2,1),"")</x:f>
      </x:c>
      <x:c r="BV30" s="73" t="str">
        <x:f>IF(AND(BV$5&gt;=$E30,BV$5&lt;=$F30),IF(BV$5&lt;=$E30+ROUND(($F30-$E30)*$G30,0),2,1),"")</x:f>
      </x:c>
      <x:c r="BW30" s="73" t="str">
        <x:f>IF(AND(BW$5&gt;=$E30,BW$5&lt;=$F30),IF(BW$5&lt;=$E30+ROUND(($F30-$E30)*$G30,0),2,1),"")</x:f>
      </x:c>
      <x:c r="BX30" s="73" t="str">
        <x:f>IF(AND(BX$5&gt;=$E30,BX$5&lt;=$F30),IF(BX$5&lt;=$E30+ROUND(($F30-$E30)*$G30,0),2,1),"")</x:f>
      </x:c>
    </x:row>
    <x:row r="31" ht="22" customHeight="1">
      <x:c r="A31" s="49" t="str">
        <x:f>IF('Task Plan'!A31="","",'Task Plan'!A31)</x:f>
      </x:c>
      <x:c r="B31" s="75" t="str">
        <x:f>IF('Task Plan'!C31="","",'Task Plan'!C31)</x:f>
      </x:c>
      <x:c r="C31" s="49" t="str">
        <x:f>IF('Task Plan'!D31="","",'Task Plan'!D31)</x:f>
      </x:c>
      <x:c r="D31" s="49" t="str">
        <x:f>IF('Task Plan'!F31="","",'Task Plan'!F31)</x:f>
      </x:c>
      <x:c r="E31" s="65" t="str">
        <x:f>IF('Task Plan'!G31="","",'Task Plan'!G31)</x:f>
      </x:c>
      <x:c r="F31" s="65" t="str">
        <x:f>IF('Task Plan'!H31="","",'Task Plan'!H31)</x:f>
      </x:c>
      <x:c r="G31" s="67" t="str">
        <x:f>IF('Task Plan'!J31="","",'Task Plan'!J31)</x:f>
      </x:c>
      <x:c r="H31" s="49" t="str">
        <x:f>IF('Task Plan'!I31="","",'Task Plan'!I31)</x:f>
      </x:c>
      <x:c r="I31" s="73" t="str">
        <x:f>IF(AND(I$5&gt;=$E31,I$5&lt;=$F31),IF(I$5&lt;=$E31+ROUND(($F31-$E31)*$G31,0),2,1),"")</x:f>
      </x:c>
      <x:c r="J31" s="73" t="str">
        <x:f>IF(AND(J$5&gt;=$E31,J$5&lt;=$F31),IF(J$5&lt;=$E31+ROUND(($F31-$E31)*$G31,0),2,1),"")</x:f>
      </x:c>
      <x:c r="K31" s="73" t="str">
        <x:f>IF(AND(K$5&gt;=$E31,K$5&lt;=$F31),IF(K$5&lt;=$E31+ROUND(($F31-$E31)*$G31,0),2,1),"")</x:f>
      </x:c>
      <x:c r="L31" s="73" t="str">
        <x:f>IF(AND(L$5&gt;=$E31,L$5&lt;=$F31),IF(L$5&lt;=$E31+ROUND(($F31-$E31)*$G31,0),2,1),"")</x:f>
      </x:c>
      <x:c r="M31" s="73" t="str">
        <x:f>IF(AND(M$5&gt;=$E31,M$5&lt;=$F31),IF(M$5&lt;=$E31+ROUND(($F31-$E31)*$G31,0),2,1),"")</x:f>
      </x:c>
      <x:c r="N31" s="73" t="str">
        <x:f>IF(AND(N$5&gt;=$E31,N$5&lt;=$F31),IF(N$5&lt;=$E31+ROUND(($F31-$E31)*$G31,0),2,1),"")</x:f>
      </x:c>
      <x:c r="O31" s="73" t="str">
        <x:f>IF(AND(O$5&gt;=$E31,O$5&lt;=$F31),IF(O$5&lt;=$E31+ROUND(($F31-$E31)*$G31,0),2,1),"")</x:f>
      </x:c>
      <x:c r="P31" s="73" t="str">
        <x:f>IF(AND(P$5&gt;=$E31,P$5&lt;=$F31),IF(P$5&lt;=$E31+ROUND(($F31-$E31)*$G31,0),2,1),"")</x:f>
      </x:c>
      <x:c r="Q31" s="73" t="str">
        <x:f>IF(AND(Q$5&gt;=$E31,Q$5&lt;=$F31),IF(Q$5&lt;=$E31+ROUND(($F31-$E31)*$G31,0),2,1),"")</x:f>
      </x:c>
      <x:c r="R31" s="73" t="str">
        <x:f>IF(AND(R$5&gt;=$E31,R$5&lt;=$F31),IF(R$5&lt;=$E31+ROUND(($F31-$E31)*$G31,0),2,1),"")</x:f>
      </x:c>
      <x:c r="S31" s="73" t="str">
        <x:f>IF(AND(S$5&gt;=$E31,S$5&lt;=$F31),IF(S$5&lt;=$E31+ROUND(($F31-$E31)*$G31,0),2,1),"")</x:f>
      </x:c>
      <x:c r="T31" s="73" t="str">
        <x:f>IF(AND(T$5&gt;=$E31,T$5&lt;=$F31),IF(T$5&lt;=$E31+ROUND(($F31-$E31)*$G31,0),2,1),"")</x:f>
      </x:c>
      <x:c r="U31" s="73" t="str">
        <x:f>IF(AND(U$5&gt;=$E31,U$5&lt;=$F31),IF(U$5&lt;=$E31+ROUND(($F31-$E31)*$G31,0),2,1),"")</x:f>
      </x:c>
      <x:c r="V31" s="73" t="str">
        <x:f>IF(AND(V$5&gt;=$E31,V$5&lt;=$F31),IF(V$5&lt;=$E31+ROUND(($F31-$E31)*$G31,0),2,1),"")</x:f>
      </x:c>
      <x:c r="W31" s="73" t="str">
        <x:f>IF(AND(W$5&gt;=$E31,W$5&lt;=$F31),IF(W$5&lt;=$E31+ROUND(($F31-$E31)*$G31,0),2,1),"")</x:f>
      </x:c>
      <x:c r="X31" s="73" t="str">
        <x:f>IF(AND(X$5&gt;=$E31,X$5&lt;=$F31),IF(X$5&lt;=$E31+ROUND(($F31-$E31)*$G31,0),2,1),"")</x:f>
      </x:c>
      <x:c r="Y31" s="73" t="str">
        <x:f>IF(AND(Y$5&gt;=$E31,Y$5&lt;=$F31),IF(Y$5&lt;=$E31+ROUND(($F31-$E31)*$G31,0),2,1),"")</x:f>
      </x:c>
      <x:c r="Z31" s="73" t="str">
        <x:f>IF(AND(Z$5&gt;=$E31,Z$5&lt;=$F31),IF(Z$5&lt;=$E31+ROUND(($F31-$E31)*$G31,0),2,1),"")</x:f>
      </x:c>
      <x:c r="AA31" s="73" t="str">
        <x:f>IF(AND(AA$5&gt;=$E31,AA$5&lt;=$F31),IF(AA$5&lt;=$E31+ROUND(($F31-$E31)*$G31,0),2,1),"")</x:f>
      </x:c>
      <x:c r="AB31" s="73" t="str">
        <x:f>IF(AND(AB$5&gt;=$E31,AB$5&lt;=$F31),IF(AB$5&lt;=$E31+ROUND(($F31-$E31)*$G31,0),2,1),"")</x:f>
      </x:c>
      <x:c r="AC31" s="73" t="str">
        <x:f>IF(AND(AC$5&gt;=$E31,AC$5&lt;=$F31),IF(AC$5&lt;=$E31+ROUND(($F31-$E31)*$G31,0),2,1),"")</x:f>
      </x:c>
      <x:c r="AD31" s="73" t="str">
        <x:f>IF(AND(AD$5&gt;=$E31,AD$5&lt;=$F31),IF(AD$5&lt;=$E31+ROUND(($F31-$E31)*$G31,0),2,1),"")</x:f>
      </x:c>
      <x:c r="AE31" s="73" t="str">
        <x:f>IF(AND(AE$5&gt;=$E31,AE$5&lt;=$F31),IF(AE$5&lt;=$E31+ROUND(($F31-$E31)*$G31,0),2,1),"")</x:f>
      </x:c>
      <x:c r="AF31" s="73" t="str">
        <x:f>IF(AND(AF$5&gt;=$E31,AF$5&lt;=$F31),IF(AF$5&lt;=$E31+ROUND(($F31-$E31)*$G31,0),2,1),"")</x:f>
      </x:c>
      <x:c r="AG31" s="73" t="str">
        <x:f>IF(AND(AG$5&gt;=$E31,AG$5&lt;=$F31),IF(AG$5&lt;=$E31+ROUND(($F31-$E31)*$G31,0),2,1),"")</x:f>
      </x:c>
      <x:c r="AH31" s="73" t="str">
        <x:f>IF(AND(AH$5&gt;=$E31,AH$5&lt;=$F31),IF(AH$5&lt;=$E31+ROUND(($F31-$E31)*$G31,0),2,1),"")</x:f>
      </x:c>
      <x:c r="AI31" s="73" t="str">
        <x:f>IF(AND(AI$5&gt;=$E31,AI$5&lt;=$F31),IF(AI$5&lt;=$E31+ROUND(($F31-$E31)*$G31,0),2,1),"")</x:f>
      </x:c>
      <x:c r="AJ31" s="73" t="str">
        <x:f>IF(AND(AJ$5&gt;=$E31,AJ$5&lt;=$F31),IF(AJ$5&lt;=$E31+ROUND(($F31-$E31)*$G31,0),2,1),"")</x:f>
      </x:c>
      <x:c r="AK31" s="73" t="str">
        <x:f>IF(AND(AK$5&gt;=$E31,AK$5&lt;=$F31),IF(AK$5&lt;=$E31+ROUND(($F31-$E31)*$G31,0),2,1),"")</x:f>
      </x:c>
      <x:c r="AL31" s="73" t="str">
        <x:f>IF(AND(AL$5&gt;=$E31,AL$5&lt;=$F31),IF(AL$5&lt;=$E31+ROUND(($F31-$E31)*$G31,0),2,1),"")</x:f>
      </x:c>
      <x:c r="AM31" s="73" t="str">
        <x:f>IF(AND(AM$5&gt;=$E31,AM$5&lt;=$F31),IF(AM$5&lt;=$E31+ROUND(($F31-$E31)*$G31,0),2,1),"")</x:f>
      </x:c>
      <x:c r="AN31" s="73" t="str">
        <x:f>IF(AND(AN$5&gt;=$E31,AN$5&lt;=$F31),IF(AN$5&lt;=$E31+ROUND(($F31-$E31)*$G31,0),2,1),"")</x:f>
      </x:c>
      <x:c r="AO31" s="73" t="str">
        <x:f>IF(AND(AO$5&gt;=$E31,AO$5&lt;=$F31),IF(AO$5&lt;=$E31+ROUND(($F31-$E31)*$G31,0),2,1),"")</x:f>
      </x:c>
      <x:c r="AP31" s="73" t="str">
        <x:f>IF(AND(AP$5&gt;=$E31,AP$5&lt;=$F31),IF(AP$5&lt;=$E31+ROUND(($F31-$E31)*$G31,0),2,1),"")</x:f>
      </x:c>
      <x:c r="AQ31" s="73" t="str">
        <x:f>IF(AND(AQ$5&gt;=$E31,AQ$5&lt;=$F31),IF(AQ$5&lt;=$E31+ROUND(($F31-$E31)*$G31,0),2,1),"")</x:f>
      </x:c>
      <x:c r="AR31" s="73" t="str">
        <x:f>IF(AND(AR$5&gt;=$E31,AR$5&lt;=$F31),IF(AR$5&lt;=$E31+ROUND(($F31-$E31)*$G31,0),2,1),"")</x:f>
      </x:c>
      <x:c r="AS31" s="73" t="str">
        <x:f>IF(AND(AS$5&gt;=$E31,AS$5&lt;=$F31),IF(AS$5&lt;=$E31+ROUND(($F31-$E31)*$G31,0),2,1),"")</x:f>
      </x:c>
      <x:c r="AT31" s="73" t="str">
        <x:f>IF(AND(AT$5&gt;=$E31,AT$5&lt;=$F31),IF(AT$5&lt;=$E31+ROUND(($F31-$E31)*$G31,0),2,1),"")</x:f>
      </x:c>
      <x:c r="AU31" s="73" t="str">
        <x:f>IF(AND(AU$5&gt;=$E31,AU$5&lt;=$F31),IF(AU$5&lt;=$E31+ROUND(($F31-$E31)*$G31,0),2,1),"")</x:f>
      </x:c>
      <x:c r="AV31" s="73" t="str">
        <x:f>IF(AND(AV$5&gt;=$E31,AV$5&lt;=$F31),IF(AV$5&lt;=$E31+ROUND(($F31-$E31)*$G31,0),2,1),"")</x:f>
      </x:c>
      <x:c r="AW31" s="73" t="str">
        <x:f>IF(AND(AW$5&gt;=$E31,AW$5&lt;=$F31),IF(AW$5&lt;=$E31+ROUND(($F31-$E31)*$G31,0),2,1),"")</x:f>
      </x:c>
      <x:c r="AX31" s="73" t="str">
        <x:f>IF(AND(AX$5&gt;=$E31,AX$5&lt;=$F31),IF(AX$5&lt;=$E31+ROUND(($F31-$E31)*$G31,0),2,1),"")</x:f>
      </x:c>
      <x:c r="AY31" s="73" t="str">
        <x:f>IF(AND(AY$5&gt;=$E31,AY$5&lt;=$F31),IF(AY$5&lt;=$E31+ROUND(($F31-$E31)*$G31,0),2,1),"")</x:f>
      </x:c>
      <x:c r="AZ31" s="73" t="str">
        <x:f>IF(AND(AZ$5&gt;=$E31,AZ$5&lt;=$F31),IF(AZ$5&lt;=$E31+ROUND(($F31-$E31)*$G31,0),2,1),"")</x:f>
      </x:c>
      <x:c r="BA31" s="73" t="str">
        <x:f>IF(AND(BA$5&gt;=$E31,BA$5&lt;=$F31),IF(BA$5&lt;=$E31+ROUND(($F31-$E31)*$G31,0),2,1),"")</x:f>
      </x:c>
      <x:c r="BB31" s="73" t="str">
        <x:f>IF(AND(BB$5&gt;=$E31,BB$5&lt;=$F31),IF(BB$5&lt;=$E31+ROUND(($F31-$E31)*$G31,0),2,1),"")</x:f>
      </x:c>
      <x:c r="BC31" s="73" t="str">
        <x:f>IF(AND(BC$5&gt;=$E31,BC$5&lt;=$F31),IF(BC$5&lt;=$E31+ROUND(($F31-$E31)*$G31,0),2,1),"")</x:f>
      </x:c>
      <x:c r="BD31" s="73" t="str">
        <x:f>IF(AND(BD$5&gt;=$E31,BD$5&lt;=$F31),IF(BD$5&lt;=$E31+ROUND(($F31-$E31)*$G31,0),2,1),"")</x:f>
      </x:c>
      <x:c r="BE31" s="73" t="str">
        <x:f>IF(AND(BE$5&gt;=$E31,BE$5&lt;=$F31),IF(BE$5&lt;=$E31+ROUND(($F31-$E31)*$G31,0),2,1),"")</x:f>
      </x:c>
      <x:c r="BF31" s="73" t="str">
        <x:f>IF(AND(BF$5&gt;=$E31,BF$5&lt;=$F31),IF(BF$5&lt;=$E31+ROUND(($F31-$E31)*$G31,0),2,1),"")</x:f>
      </x:c>
      <x:c r="BG31" s="73" t="str">
        <x:f>IF(AND(BG$5&gt;=$E31,BG$5&lt;=$F31),IF(BG$5&lt;=$E31+ROUND(($F31-$E31)*$G31,0),2,1),"")</x:f>
      </x:c>
      <x:c r="BH31" s="73" t="str">
        <x:f>IF(AND(BH$5&gt;=$E31,BH$5&lt;=$F31),IF(BH$5&lt;=$E31+ROUND(($F31-$E31)*$G31,0),2,1),"")</x:f>
      </x:c>
      <x:c r="BI31" s="73" t="str">
        <x:f>IF(AND(BI$5&gt;=$E31,BI$5&lt;=$F31),IF(BI$5&lt;=$E31+ROUND(($F31-$E31)*$G31,0),2,1),"")</x:f>
      </x:c>
      <x:c r="BJ31" s="73" t="str">
        <x:f>IF(AND(BJ$5&gt;=$E31,BJ$5&lt;=$F31),IF(BJ$5&lt;=$E31+ROUND(($F31-$E31)*$G31,0),2,1),"")</x:f>
      </x:c>
      <x:c r="BK31" s="73" t="str">
        <x:f>IF(AND(BK$5&gt;=$E31,BK$5&lt;=$F31),IF(BK$5&lt;=$E31+ROUND(($F31-$E31)*$G31,0),2,1),"")</x:f>
      </x:c>
      <x:c r="BL31" s="73" t="str">
        <x:f>IF(AND(BL$5&gt;=$E31,BL$5&lt;=$F31),IF(BL$5&lt;=$E31+ROUND(($F31-$E31)*$G31,0),2,1),"")</x:f>
      </x:c>
      <x:c r="BM31" s="73" t="str">
        <x:f>IF(AND(BM$5&gt;=$E31,BM$5&lt;=$F31),IF(BM$5&lt;=$E31+ROUND(($F31-$E31)*$G31,0),2,1),"")</x:f>
      </x:c>
      <x:c r="BN31" s="73" t="str">
        <x:f>IF(AND(BN$5&gt;=$E31,BN$5&lt;=$F31),IF(BN$5&lt;=$E31+ROUND(($F31-$E31)*$G31,0),2,1),"")</x:f>
      </x:c>
      <x:c r="BO31" s="73" t="str">
        <x:f>IF(AND(BO$5&gt;=$E31,BO$5&lt;=$F31),IF(BO$5&lt;=$E31+ROUND(($F31-$E31)*$G31,0),2,1),"")</x:f>
      </x:c>
      <x:c r="BP31" s="73" t="str">
        <x:f>IF(AND(BP$5&gt;=$E31,BP$5&lt;=$F31),IF(BP$5&lt;=$E31+ROUND(($F31-$E31)*$G31,0),2,1),"")</x:f>
      </x:c>
      <x:c r="BQ31" s="73" t="str">
        <x:f>IF(AND(BQ$5&gt;=$E31,BQ$5&lt;=$F31),IF(BQ$5&lt;=$E31+ROUND(($F31-$E31)*$G31,0),2,1),"")</x:f>
      </x:c>
      <x:c r="BR31" s="73" t="str">
        <x:f>IF(AND(BR$5&gt;=$E31,BR$5&lt;=$F31),IF(BR$5&lt;=$E31+ROUND(($F31-$E31)*$G31,0),2,1),"")</x:f>
      </x:c>
      <x:c r="BS31" s="73" t="str">
        <x:f>IF(AND(BS$5&gt;=$E31,BS$5&lt;=$F31),IF(BS$5&lt;=$E31+ROUND(($F31-$E31)*$G31,0),2,1),"")</x:f>
      </x:c>
      <x:c r="BT31" s="73" t="str">
        <x:f>IF(AND(BT$5&gt;=$E31,BT$5&lt;=$F31),IF(BT$5&lt;=$E31+ROUND(($F31-$E31)*$G31,0),2,1),"")</x:f>
      </x:c>
      <x:c r="BU31" s="73" t="str">
        <x:f>IF(AND(BU$5&gt;=$E31,BU$5&lt;=$F31),IF(BU$5&lt;=$E31+ROUND(($F31-$E31)*$G31,0),2,1),"")</x:f>
      </x:c>
      <x:c r="BV31" s="73" t="str">
        <x:f>IF(AND(BV$5&gt;=$E31,BV$5&lt;=$F31),IF(BV$5&lt;=$E31+ROUND(($F31-$E31)*$G31,0),2,1),"")</x:f>
      </x:c>
      <x:c r="BW31" s="73" t="str">
        <x:f>IF(AND(BW$5&gt;=$E31,BW$5&lt;=$F31),IF(BW$5&lt;=$E31+ROUND(($F31-$E31)*$G31,0),2,1),"")</x:f>
      </x:c>
      <x:c r="BX31" s="73" t="str">
        <x:f>IF(AND(BX$5&gt;=$E31,BX$5&lt;=$F31),IF(BX$5&lt;=$E31+ROUND(($F31-$E31)*$G31,0),2,1),"")</x:f>
      </x:c>
    </x:row>
    <x:row r="32" ht="22" customHeight="1">
      <x:c r="A32" s="49" t="str">
        <x:f>IF('Task Plan'!A32="","",'Task Plan'!A32)</x:f>
      </x:c>
      <x:c r="B32" s="75" t="str">
        <x:f>IF('Task Plan'!C32="","",'Task Plan'!C32)</x:f>
      </x:c>
      <x:c r="C32" s="49" t="str">
        <x:f>IF('Task Plan'!D32="","",'Task Plan'!D32)</x:f>
      </x:c>
      <x:c r="D32" s="49" t="str">
        <x:f>IF('Task Plan'!F32="","",'Task Plan'!F32)</x:f>
      </x:c>
      <x:c r="E32" s="65" t="str">
        <x:f>IF('Task Plan'!G32="","",'Task Plan'!G32)</x:f>
      </x:c>
      <x:c r="F32" s="65" t="str">
        <x:f>IF('Task Plan'!H32="","",'Task Plan'!H32)</x:f>
      </x:c>
      <x:c r="G32" s="67" t="str">
        <x:f>IF('Task Plan'!J32="","",'Task Plan'!J32)</x:f>
      </x:c>
      <x:c r="H32" s="49" t="str">
        <x:f>IF('Task Plan'!I32="","",'Task Plan'!I32)</x:f>
      </x:c>
      <x:c r="I32" s="73" t="str">
        <x:f>IF(AND(I$5&gt;=$E32,I$5&lt;=$F32),IF(I$5&lt;=$E32+ROUND(($F32-$E32)*$G32,0),2,1),"")</x:f>
      </x:c>
      <x:c r="J32" s="73" t="str">
        <x:f>IF(AND(J$5&gt;=$E32,J$5&lt;=$F32),IF(J$5&lt;=$E32+ROUND(($F32-$E32)*$G32,0),2,1),"")</x:f>
      </x:c>
      <x:c r="K32" s="73" t="str">
        <x:f>IF(AND(K$5&gt;=$E32,K$5&lt;=$F32),IF(K$5&lt;=$E32+ROUND(($F32-$E32)*$G32,0),2,1),"")</x:f>
      </x:c>
      <x:c r="L32" s="73" t="str">
        <x:f>IF(AND(L$5&gt;=$E32,L$5&lt;=$F32),IF(L$5&lt;=$E32+ROUND(($F32-$E32)*$G32,0),2,1),"")</x:f>
      </x:c>
      <x:c r="M32" s="73" t="str">
        <x:f>IF(AND(M$5&gt;=$E32,M$5&lt;=$F32),IF(M$5&lt;=$E32+ROUND(($F32-$E32)*$G32,0),2,1),"")</x:f>
      </x:c>
      <x:c r="N32" s="73" t="str">
        <x:f>IF(AND(N$5&gt;=$E32,N$5&lt;=$F32),IF(N$5&lt;=$E32+ROUND(($F32-$E32)*$G32,0),2,1),"")</x:f>
      </x:c>
      <x:c r="O32" s="73" t="str">
        <x:f>IF(AND(O$5&gt;=$E32,O$5&lt;=$F32),IF(O$5&lt;=$E32+ROUND(($F32-$E32)*$G32,0),2,1),"")</x:f>
      </x:c>
      <x:c r="P32" s="73" t="str">
        <x:f>IF(AND(P$5&gt;=$E32,P$5&lt;=$F32),IF(P$5&lt;=$E32+ROUND(($F32-$E32)*$G32,0),2,1),"")</x:f>
      </x:c>
      <x:c r="Q32" s="73" t="str">
        <x:f>IF(AND(Q$5&gt;=$E32,Q$5&lt;=$F32),IF(Q$5&lt;=$E32+ROUND(($F32-$E32)*$G32,0),2,1),"")</x:f>
      </x:c>
      <x:c r="R32" s="73" t="str">
        <x:f>IF(AND(R$5&gt;=$E32,R$5&lt;=$F32),IF(R$5&lt;=$E32+ROUND(($F32-$E32)*$G32,0),2,1),"")</x:f>
      </x:c>
      <x:c r="S32" s="73" t="str">
        <x:f>IF(AND(S$5&gt;=$E32,S$5&lt;=$F32),IF(S$5&lt;=$E32+ROUND(($F32-$E32)*$G32,0),2,1),"")</x:f>
      </x:c>
      <x:c r="T32" s="73" t="str">
        <x:f>IF(AND(T$5&gt;=$E32,T$5&lt;=$F32),IF(T$5&lt;=$E32+ROUND(($F32-$E32)*$G32,0),2,1),"")</x:f>
      </x:c>
      <x:c r="U32" s="73" t="str">
        <x:f>IF(AND(U$5&gt;=$E32,U$5&lt;=$F32),IF(U$5&lt;=$E32+ROUND(($F32-$E32)*$G32,0),2,1),"")</x:f>
      </x:c>
      <x:c r="V32" s="73" t="str">
        <x:f>IF(AND(V$5&gt;=$E32,V$5&lt;=$F32),IF(V$5&lt;=$E32+ROUND(($F32-$E32)*$G32,0),2,1),"")</x:f>
      </x:c>
      <x:c r="W32" s="73" t="str">
        <x:f>IF(AND(W$5&gt;=$E32,W$5&lt;=$F32),IF(W$5&lt;=$E32+ROUND(($F32-$E32)*$G32,0),2,1),"")</x:f>
      </x:c>
      <x:c r="X32" s="73" t="str">
        <x:f>IF(AND(X$5&gt;=$E32,X$5&lt;=$F32),IF(X$5&lt;=$E32+ROUND(($F32-$E32)*$G32,0),2,1),"")</x:f>
      </x:c>
      <x:c r="Y32" s="73" t="str">
        <x:f>IF(AND(Y$5&gt;=$E32,Y$5&lt;=$F32),IF(Y$5&lt;=$E32+ROUND(($F32-$E32)*$G32,0),2,1),"")</x:f>
      </x:c>
      <x:c r="Z32" s="73" t="str">
        <x:f>IF(AND(Z$5&gt;=$E32,Z$5&lt;=$F32),IF(Z$5&lt;=$E32+ROUND(($F32-$E32)*$G32,0),2,1),"")</x:f>
      </x:c>
      <x:c r="AA32" s="73" t="str">
        <x:f>IF(AND(AA$5&gt;=$E32,AA$5&lt;=$F32),IF(AA$5&lt;=$E32+ROUND(($F32-$E32)*$G32,0),2,1),"")</x:f>
      </x:c>
      <x:c r="AB32" s="73" t="str">
        <x:f>IF(AND(AB$5&gt;=$E32,AB$5&lt;=$F32),IF(AB$5&lt;=$E32+ROUND(($F32-$E32)*$G32,0),2,1),"")</x:f>
      </x:c>
      <x:c r="AC32" s="73" t="str">
        <x:f>IF(AND(AC$5&gt;=$E32,AC$5&lt;=$F32),IF(AC$5&lt;=$E32+ROUND(($F32-$E32)*$G32,0),2,1),"")</x:f>
      </x:c>
      <x:c r="AD32" s="73" t="str">
        <x:f>IF(AND(AD$5&gt;=$E32,AD$5&lt;=$F32),IF(AD$5&lt;=$E32+ROUND(($F32-$E32)*$G32,0),2,1),"")</x:f>
      </x:c>
      <x:c r="AE32" s="73" t="str">
        <x:f>IF(AND(AE$5&gt;=$E32,AE$5&lt;=$F32),IF(AE$5&lt;=$E32+ROUND(($F32-$E32)*$G32,0),2,1),"")</x:f>
      </x:c>
      <x:c r="AF32" s="73" t="str">
        <x:f>IF(AND(AF$5&gt;=$E32,AF$5&lt;=$F32),IF(AF$5&lt;=$E32+ROUND(($F32-$E32)*$G32,0),2,1),"")</x:f>
      </x:c>
      <x:c r="AG32" s="73" t="str">
        <x:f>IF(AND(AG$5&gt;=$E32,AG$5&lt;=$F32),IF(AG$5&lt;=$E32+ROUND(($F32-$E32)*$G32,0),2,1),"")</x:f>
      </x:c>
      <x:c r="AH32" s="73" t="str">
        <x:f>IF(AND(AH$5&gt;=$E32,AH$5&lt;=$F32),IF(AH$5&lt;=$E32+ROUND(($F32-$E32)*$G32,0),2,1),"")</x:f>
      </x:c>
      <x:c r="AI32" s="73" t="str">
        <x:f>IF(AND(AI$5&gt;=$E32,AI$5&lt;=$F32),IF(AI$5&lt;=$E32+ROUND(($F32-$E32)*$G32,0),2,1),"")</x:f>
      </x:c>
      <x:c r="AJ32" s="73" t="str">
        <x:f>IF(AND(AJ$5&gt;=$E32,AJ$5&lt;=$F32),IF(AJ$5&lt;=$E32+ROUND(($F32-$E32)*$G32,0),2,1),"")</x:f>
      </x:c>
      <x:c r="AK32" s="73" t="str">
        <x:f>IF(AND(AK$5&gt;=$E32,AK$5&lt;=$F32),IF(AK$5&lt;=$E32+ROUND(($F32-$E32)*$G32,0),2,1),"")</x:f>
      </x:c>
      <x:c r="AL32" s="73" t="str">
        <x:f>IF(AND(AL$5&gt;=$E32,AL$5&lt;=$F32),IF(AL$5&lt;=$E32+ROUND(($F32-$E32)*$G32,0),2,1),"")</x:f>
      </x:c>
      <x:c r="AM32" s="73" t="str">
        <x:f>IF(AND(AM$5&gt;=$E32,AM$5&lt;=$F32),IF(AM$5&lt;=$E32+ROUND(($F32-$E32)*$G32,0),2,1),"")</x:f>
      </x:c>
      <x:c r="AN32" s="73" t="str">
        <x:f>IF(AND(AN$5&gt;=$E32,AN$5&lt;=$F32),IF(AN$5&lt;=$E32+ROUND(($F32-$E32)*$G32,0),2,1),"")</x:f>
      </x:c>
      <x:c r="AO32" s="73" t="str">
        <x:f>IF(AND(AO$5&gt;=$E32,AO$5&lt;=$F32),IF(AO$5&lt;=$E32+ROUND(($F32-$E32)*$G32,0),2,1),"")</x:f>
      </x:c>
      <x:c r="AP32" s="73" t="str">
        <x:f>IF(AND(AP$5&gt;=$E32,AP$5&lt;=$F32),IF(AP$5&lt;=$E32+ROUND(($F32-$E32)*$G32,0),2,1),"")</x:f>
      </x:c>
      <x:c r="AQ32" s="73" t="str">
        <x:f>IF(AND(AQ$5&gt;=$E32,AQ$5&lt;=$F32),IF(AQ$5&lt;=$E32+ROUND(($F32-$E32)*$G32,0),2,1),"")</x:f>
      </x:c>
      <x:c r="AR32" s="73" t="str">
        <x:f>IF(AND(AR$5&gt;=$E32,AR$5&lt;=$F32),IF(AR$5&lt;=$E32+ROUND(($F32-$E32)*$G32,0),2,1),"")</x:f>
      </x:c>
      <x:c r="AS32" s="73" t="str">
        <x:f>IF(AND(AS$5&gt;=$E32,AS$5&lt;=$F32),IF(AS$5&lt;=$E32+ROUND(($F32-$E32)*$G32,0),2,1),"")</x:f>
      </x:c>
      <x:c r="AT32" s="73" t="str">
        <x:f>IF(AND(AT$5&gt;=$E32,AT$5&lt;=$F32),IF(AT$5&lt;=$E32+ROUND(($F32-$E32)*$G32,0),2,1),"")</x:f>
      </x:c>
      <x:c r="AU32" s="73" t="str">
        <x:f>IF(AND(AU$5&gt;=$E32,AU$5&lt;=$F32),IF(AU$5&lt;=$E32+ROUND(($F32-$E32)*$G32,0),2,1),"")</x:f>
      </x:c>
      <x:c r="AV32" s="73" t="str">
        <x:f>IF(AND(AV$5&gt;=$E32,AV$5&lt;=$F32),IF(AV$5&lt;=$E32+ROUND(($F32-$E32)*$G32,0),2,1),"")</x:f>
      </x:c>
      <x:c r="AW32" s="73" t="str">
        <x:f>IF(AND(AW$5&gt;=$E32,AW$5&lt;=$F32),IF(AW$5&lt;=$E32+ROUND(($F32-$E32)*$G32,0),2,1),"")</x:f>
      </x:c>
      <x:c r="AX32" s="73" t="str">
        <x:f>IF(AND(AX$5&gt;=$E32,AX$5&lt;=$F32),IF(AX$5&lt;=$E32+ROUND(($F32-$E32)*$G32,0),2,1),"")</x:f>
      </x:c>
      <x:c r="AY32" s="73" t="str">
        <x:f>IF(AND(AY$5&gt;=$E32,AY$5&lt;=$F32),IF(AY$5&lt;=$E32+ROUND(($F32-$E32)*$G32,0),2,1),"")</x:f>
      </x:c>
      <x:c r="AZ32" s="73" t="str">
        <x:f>IF(AND(AZ$5&gt;=$E32,AZ$5&lt;=$F32),IF(AZ$5&lt;=$E32+ROUND(($F32-$E32)*$G32,0),2,1),"")</x:f>
      </x:c>
      <x:c r="BA32" s="73" t="str">
        <x:f>IF(AND(BA$5&gt;=$E32,BA$5&lt;=$F32),IF(BA$5&lt;=$E32+ROUND(($F32-$E32)*$G32,0),2,1),"")</x:f>
      </x:c>
      <x:c r="BB32" s="73" t="str">
        <x:f>IF(AND(BB$5&gt;=$E32,BB$5&lt;=$F32),IF(BB$5&lt;=$E32+ROUND(($F32-$E32)*$G32,0),2,1),"")</x:f>
      </x:c>
      <x:c r="BC32" s="73" t="str">
        <x:f>IF(AND(BC$5&gt;=$E32,BC$5&lt;=$F32),IF(BC$5&lt;=$E32+ROUND(($F32-$E32)*$G32,0),2,1),"")</x:f>
      </x:c>
      <x:c r="BD32" s="73" t="str">
        <x:f>IF(AND(BD$5&gt;=$E32,BD$5&lt;=$F32),IF(BD$5&lt;=$E32+ROUND(($F32-$E32)*$G32,0),2,1),"")</x:f>
      </x:c>
      <x:c r="BE32" s="73" t="str">
        <x:f>IF(AND(BE$5&gt;=$E32,BE$5&lt;=$F32),IF(BE$5&lt;=$E32+ROUND(($F32-$E32)*$G32,0),2,1),"")</x:f>
      </x:c>
      <x:c r="BF32" s="73" t="str">
        <x:f>IF(AND(BF$5&gt;=$E32,BF$5&lt;=$F32),IF(BF$5&lt;=$E32+ROUND(($F32-$E32)*$G32,0),2,1),"")</x:f>
      </x:c>
      <x:c r="BG32" s="73" t="str">
        <x:f>IF(AND(BG$5&gt;=$E32,BG$5&lt;=$F32),IF(BG$5&lt;=$E32+ROUND(($F32-$E32)*$G32,0),2,1),"")</x:f>
      </x:c>
      <x:c r="BH32" s="73" t="str">
        <x:f>IF(AND(BH$5&gt;=$E32,BH$5&lt;=$F32),IF(BH$5&lt;=$E32+ROUND(($F32-$E32)*$G32,0),2,1),"")</x:f>
      </x:c>
      <x:c r="BI32" s="73" t="str">
        <x:f>IF(AND(BI$5&gt;=$E32,BI$5&lt;=$F32),IF(BI$5&lt;=$E32+ROUND(($F32-$E32)*$G32,0),2,1),"")</x:f>
      </x:c>
      <x:c r="BJ32" s="73" t="str">
        <x:f>IF(AND(BJ$5&gt;=$E32,BJ$5&lt;=$F32),IF(BJ$5&lt;=$E32+ROUND(($F32-$E32)*$G32,0),2,1),"")</x:f>
      </x:c>
      <x:c r="BK32" s="73" t="str">
        <x:f>IF(AND(BK$5&gt;=$E32,BK$5&lt;=$F32),IF(BK$5&lt;=$E32+ROUND(($F32-$E32)*$G32,0),2,1),"")</x:f>
      </x:c>
      <x:c r="BL32" s="73" t="str">
        <x:f>IF(AND(BL$5&gt;=$E32,BL$5&lt;=$F32),IF(BL$5&lt;=$E32+ROUND(($F32-$E32)*$G32,0),2,1),"")</x:f>
      </x:c>
      <x:c r="BM32" s="73" t="str">
        <x:f>IF(AND(BM$5&gt;=$E32,BM$5&lt;=$F32),IF(BM$5&lt;=$E32+ROUND(($F32-$E32)*$G32,0),2,1),"")</x:f>
      </x:c>
      <x:c r="BN32" s="73" t="str">
        <x:f>IF(AND(BN$5&gt;=$E32,BN$5&lt;=$F32),IF(BN$5&lt;=$E32+ROUND(($F32-$E32)*$G32,0),2,1),"")</x:f>
      </x:c>
      <x:c r="BO32" s="73" t="str">
        <x:f>IF(AND(BO$5&gt;=$E32,BO$5&lt;=$F32),IF(BO$5&lt;=$E32+ROUND(($F32-$E32)*$G32,0),2,1),"")</x:f>
      </x:c>
      <x:c r="BP32" s="73" t="str">
        <x:f>IF(AND(BP$5&gt;=$E32,BP$5&lt;=$F32),IF(BP$5&lt;=$E32+ROUND(($F32-$E32)*$G32,0),2,1),"")</x:f>
      </x:c>
      <x:c r="BQ32" s="73" t="str">
        <x:f>IF(AND(BQ$5&gt;=$E32,BQ$5&lt;=$F32),IF(BQ$5&lt;=$E32+ROUND(($F32-$E32)*$G32,0),2,1),"")</x:f>
      </x:c>
      <x:c r="BR32" s="73" t="str">
        <x:f>IF(AND(BR$5&gt;=$E32,BR$5&lt;=$F32),IF(BR$5&lt;=$E32+ROUND(($F32-$E32)*$G32,0),2,1),"")</x:f>
      </x:c>
      <x:c r="BS32" s="73" t="str">
        <x:f>IF(AND(BS$5&gt;=$E32,BS$5&lt;=$F32),IF(BS$5&lt;=$E32+ROUND(($F32-$E32)*$G32,0),2,1),"")</x:f>
      </x:c>
      <x:c r="BT32" s="73" t="str">
        <x:f>IF(AND(BT$5&gt;=$E32,BT$5&lt;=$F32),IF(BT$5&lt;=$E32+ROUND(($F32-$E32)*$G32,0),2,1),"")</x:f>
      </x:c>
      <x:c r="BU32" s="73" t="str">
        <x:f>IF(AND(BU$5&gt;=$E32,BU$5&lt;=$F32),IF(BU$5&lt;=$E32+ROUND(($F32-$E32)*$G32,0),2,1),"")</x:f>
      </x:c>
      <x:c r="BV32" s="73" t="str">
        <x:f>IF(AND(BV$5&gt;=$E32,BV$5&lt;=$F32),IF(BV$5&lt;=$E32+ROUND(($F32-$E32)*$G32,0),2,1),"")</x:f>
      </x:c>
      <x:c r="BW32" s="73" t="str">
        <x:f>IF(AND(BW$5&gt;=$E32,BW$5&lt;=$F32),IF(BW$5&lt;=$E32+ROUND(($F32-$E32)*$G32,0),2,1),"")</x:f>
      </x:c>
      <x:c r="BX32" s="73" t="str">
        <x:f>IF(AND(BX$5&gt;=$E32,BX$5&lt;=$F32),IF(BX$5&lt;=$E32+ROUND(($F32-$E32)*$G32,0),2,1),"")</x:f>
      </x:c>
    </x:row>
    <x:row r="33" ht="22" customHeight="1">
      <x:c r="A33" s="49" t="str">
        <x:f>IF('Task Plan'!A33="","",'Task Plan'!A33)</x:f>
      </x:c>
      <x:c r="B33" s="75" t="str">
        <x:f>IF('Task Plan'!C33="","",'Task Plan'!C33)</x:f>
      </x:c>
      <x:c r="C33" s="49" t="str">
        <x:f>IF('Task Plan'!D33="","",'Task Plan'!D33)</x:f>
      </x:c>
      <x:c r="D33" s="49" t="str">
        <x:f>IF('Task Plan'!F33="","",'Task Plan'!F33)</x:f>
      </x:c>
      <x:c r="E33" s="65" t="str">
        <x:f>IF('Task Plan'!G33="","",'Task Plan'!G33)</x:f>
      </x:c>
      <x:c r="F33" s="65" t="str">
        <x:f>IF('Task Plan'!H33="","",'Task Plan'!H33)</x:f>
      </x:c>
      <x:c r="G33" s="67" t="str">
        <x:f>IF('Task Plan'!J33="","",'Task Plan'!J33)</x:f>
      </x:c>
      <x:c r="H33" s="49" t="str">
        <x:f>IF('Task Plan'!I33="","",'Task Plan'!I33)</x:f>
      </x:c>
      <x:c r="I33" s="73" t="str">
        <x:f>IF(AND(I$5&gt;=$E33,I$5&lt;=$F33),IF(I$5&lt;=$E33+ROUND(($F33-$E33)*$G33,0),2,1),"")</x:f>
      </x:c>
      <x:c r="J33" s="73" t="str">
        <x:f>IF(AND(J$5&gt;=$E33,J$5&lt;=$F33),IF(J$5&lt;=$E33+ROUND(($F33-$E33)*$G33,0),2,1),"")</x:f>
      </x:c>
      <x:c r="K33" s="73" t="str">
        <x:f>IF(AND(K$5&gt;=$E33,K$5&lt;=$F33),IF(K$5&lt;=$E33+ROUND(($F33-$E33)*$G33,0),2,1),"")</x:f>
      </x:c>
      <x:c r="L33" s="73" t="str">
        <x:f>IF(AND(L$5&gt;=$E33,L$5&lt;=$F33),IF(L$5&lt;=$E33+ROUND(($F33-$E33)*$G33,0),2,1),"")</x:f>
      </x:c>
      <x:c r="M33" s="73" t="str">
        <x:f>IF(AND(M$5&gt;=$E33,M$5&lt;=$F33),IF(M$5&lt;=$E33+ROUND(($F33-$E33)*$G33,0),2,1),"")</x:f>
      </x:c>
      <x:c r="N33" s="73" t="str">
        <x:f>IF(AND(N$5&gt;=$E33,N$5&lt;=$F33),IF(N$5&lt;=$E33+ROUND(($F33-$E33)*$G33,0),2,1),"")</x:f>
      </x:c>
      <x:c r="O33" s="73" t="str">
        <x:f>IF(AND(O$5&gt;=$E33,O$5&lt;=$F33),IF(O$5&lt;=$E33+ROUND(($F33-$E33)*$G33,0),2,1),"")</x:f>
      </x:c>
      <x:c r="P33" s="73" t="str">
        <x:f>IF(AND(P$5&gt;=$E33,P$5&lt;=$F33),IF(P$5&lt;=$E33+ROUND(($F33-$E33)*$G33,0),2,1),"")</x:f>
      </x:c>
      <x:c r="Q33" s="73" t="str">
        <x:f>IF(AND(Q$5&gt;=$E33,Q$5&lt;=$F33),IF(Q$5&lt;=$E33+ROUND(($F33-$E33)*$G33,0),2,1),"")</x:f>
      </x:c>
      <x:c r="R33" s="73" t="str">
        <x:f>IF(AND(R$5&gt;=$E33,R$5&lt;=$F33),IF(R$5&lt;=$E33+ROUND(($F33-$E33)*$G33,0),2,1),"")</x:f>
      </x:c>
      <x:c r="S33" s="73" t="str">
        <x:f>IF(AND(S$5&gt;=$E33,S$5&lt;=$F33),IF(S$5&lt;=$E33+ROUND(($F33-$E33)*$G33,0),2,1),"")</x:f>
      </x:c>
      <x:c r="T33" s="73" t="str">
        <x:f>IF(AND(T$5&gt;=$E33,T$5&lt;=$F33),IF(T$5&lt;=$E33+ROUND(($F33-$E33)*$G33,0),2,1),"")</x:f>
      </x:c>
      <x:c r="U33" s="73" t="str">
        <x:f>IF(AND(U$5&gt;=$E33,U$5&lt;=$F33),IF(U$5&lt;=$E33+ROUND(($F33-$E33)*$G33,0),2,1),"")</x:f>
      </x:c>
      <x:c r="V33" s="73" t="str">
        <x:f>IF(AND(V$5&gt;=$E33,V$5&lt;=$F33),IF(V$5&lt;=$E33+ROUND(($F33-$E33)*$G33,0),2,1),"")</x:f>
      </x:c>
      <x:c r="W33" s="73" t="str">
        <x:f>IF(AND(W$5&gt;=$E33,W$5&lt;=$F33),IF(W$5&lt;=$E33+ROUND(($F33-$E33)*$G33,0),2,1),"")</x:f>
      </x:c>
      <x:c r="X33" s="73" t="str">
        <x:f>IF(AND(X$5&gt;=$E33,X$5&lt;=$F33),IF(X$5&lt;=$E33+ROUND(($F33-$E33)*$G33,0),2,1),"")</x:f>
      </x:c>
      <x:c r="Y33" s="73" t="str">
        <x:f>IF(AND(Y$5&gt;=$E33,Y$5&lt;=$F33),IF(Y$5&lt;=$E33+ROUND(($F33-$E33)*$G33,0),2,1),"")</x:f>
      </x:c>
      <x:c r="Z33" s="73" t="str">
        <x:f>IF(AND(Z$5&gt;=$E33,Z$5&lt;=$F33),IF(Z$5&lt;=$E33+ROUND(($F33-$E33)*$G33,0),2,1),"")</x:f>
      </x:c>
      <x:c r="AA33" s="73" t="str">
        <x:f>IF(AND(AA$5&gt;=$E33,AA$5&lt;=$F33),IF(AA$5&lt;=$E33+ROUND(($F33-$E33)*$G33,0),2,1),"")</x:f>
      </x:c>
      <x:c r="AB33" s="73" t="str">
        <x:f>IF(AND(AB$5&gt;=$E33,AB$5&lt;=$F33),IF(AB$5&lt;=$E33+ROUND(($F33-$E33)*$G33,0),2,1),"")</x:f>
      </x:c>
      <x:c r="AC33" s="73" t="str">
        <x:f>IF(AND(AC$5&gt;=$E33,AC$5&lt;=$F33),IF(AC$5&lt;=$E33+ROUND(($F33-$E33)*$G33,0),2,1),"")</x:f>
      </x:c>
      <x:c r="AD33" s="73" t="str">
        <x:f>IF(AND(AD$5&gt;=$E33,AD$5&lt;=$F33),IF(AD$5&lt;=$E33+ROUND(($F33-$E33)*$G33,0),2,1),"")</x:f>
      </x:c>
      <x:c r="AE33" s="73" t="str">
        <x:f>IF(AND(AE$5&gt;=$E33,AE$5&lt;=$F33),IF(AE$5&lt;=$E33+ROUND(($F33-$E33)*$G33,0),2,1),"")</x:f>
      </x:c>
      <x:c r="AF33" s="73" t="str">
        <x:f>IF(AND(AF$5&gt;=$E33,AF$5&lt;=$F33),IF(AF$5&lt;=$E33+ROUND(($F33-$E33)*$G33,0),2,1),"")</x:f>
      </x:c>
      <x:c r="AG33" s="73" t="str">
        <x:f>IF(AND(AG$5&gt;=$E33,AG$5&lt;=$F33),IF(AG$5&lt;=$E33+ROUND(($F33-$E33)*$G33,0),2,1),"")</x:f>
      </x:c>
      <x:c r="AH33" s="73" t="str">
        <x:f>IF(AND(AH$5&gt;=$E33,AH$5&lt;=$F33),IF(AH$5&lt;=$E33+ROUND(($F33-$E33)*$G33,0),2,1),"")</x:f>
      </x:c>
      <x:c r="AI33" s="73" t="str">
        <x:f>IF(AND(AI$5&gt;=$E33,AI$5&lt;=$F33),IF(AI$5&lt;=$E33+ROUND(($F33-$E33)*$G33,0),2,1),"")</x:f>
      </x:c>
      <x:c r="AJ33" s="73" t="str">
        <x:f>IF(AND(AJ$5&gt;=$E33,AJ$5&lt;=$F33),IF(AJ$5&lt;=$E33+ROUND(($F33-$E33)*$G33,0),2,1),"")</x:f>
      </x:c>
      <x:c r="AK33" s="73" t="str">
        <x:f>IF(AND(AK$5&gt;=$E33,AK$5&lt;=$F33),IF(AK$5&lt;=$E33+ROUND(($F33-$E33)*$G33,0),2,1),"")</x:f>
      </x:c>
      <x:c r="AL33" s="73" t="str">
        <x:f>IF(AND(AL$5&gt;=$E33,AL$5&lt;=$F33),IF(AL$5&lt;=$E33+ROUND(($F33-$E33)*$G33,0),2,1),"")</x:f>
      </x:c>
      <x:c r="AM33" s="73" t="str">
        <x:f>IF(AND(AM$5&gt;=$E33,AM$5&lt;=$F33),IF(AM$5&lt;=$E33+ROUND(($F33-$E33)*$G33,0),2,1),"")</x:f>
      </x:c>
      <x:c r="AN33" s="73" t="str">
        <x:f>IF(AND(AN$5&gt;=$E33,AN$5&lt;=$F33),IF(AN$5&lt;=$E33+ROUND(($F33-$E33)*$G33,0),2,1),"")</x:f>
      </x:c>
      <x:c r="AO33" s="73" t="str">
        <x:f>IF(AND(AO$5&gt;=$E33,AO$5&lt;=$F33),IF(AO$5&lt;=$E33+ROUND(($F33-$E33)*$G33,0),2,1),"")</x:f>
      </x:c>
      <x:c r="AP33" s="73" t="str">
        <x:f>IF(AND(AP$5&gt;=$E33,AP$5&lt;=$F33),IF(AP$5&lt;=$E33+ROUND(($F33-$E33)*$G33,0),2,1),"")</x:f>
      </x:c>
      <x:c r="AQ33" s="73" t="str">
        <x:f>IF(AND(AQ$5&gt;=$E33,AQ$5&lt;=$F33),IF(AQ$5&lt;=$E33+ROUND(($F33-$E33)*$G33,0),2,1),"")</x:f>
      </x:c>
      <x:c r="AR33" s="73" t="str">
        <x:f>IF(AND(AR$5&gt;=$E33,AR$5&lt;=$F33),IF(AR$5&lt;=$E33+ROUND(($F33-$E33)*$G33,0),2,1),"")</x:f>
      </x:c>
      <x:c r="AS33" s="73" t="str">
        <x:f>IF(AND(AS$5&gt;=$E33,AS$5&lt;=$F33),IF(AS$5&lt;=$E33+ROUND(($F33-$E33)*$G33,0),2,1),"")</x:f>
      </x:c>
      <x:c r="AT33" s="73" t="str">
        <x:f>IF(AND(AT$5&gt;=$E33,AT$5&lt;=$F33),IF(AT$5&lt;=$E33+ROUND(($F33-$E33)*$G33,0),2,1),"")</x:f>
      </x:c>
      <x:c r="AU33" s="73" t="str">
        <x:f>IF(AND(AU$5&gt;=$E33,AU$5&lt;=$F33),IF(AU$5&lt;=$E33+ROUND(($F33-$E33)*$G33,0),2,1),"")</x:f>
      </x:c>
      <x:c r="AV33" s="73" t="str">
        <x:f>IF(AND(AV$5&gt;=$E33,AV$5&lt;=$F33),IF(AV$5&lt;=$E33+ROUND(($F33-$E33)*$G33,0),2,1),"")</x:f>
      </x:c>
      <x:c r="AW33" s="73" t="str">
        <x:f>IF(AND(AW$5&gt;=$E33,AW$5&lt;=$F33),IF(AW$5&lt;=$E33+ROUND(($F33-$E33)*$G33,0),2,1),"")</x:f>
      </x:c>
      <x:c r="AX33" s="73" t="str">
        <x:f>IF(AND(AX$5&gt;=$E33,AX$5&lt;=$F33),IF(AX$5&lt;=$E33+ROUND(($F33-$E33)*$G33,0),2,1),"")</x:f>
      </x:c>
      <x:c r="AY33" s="73" t="str">
        <x:f>IF(AND(AY$5&gt;=$E33,AY$5&lt;=$F33),IF(AY$5&lt;=$E33+ROUND(($F33-$E33)*$G33,0),2,1),"")</x:f>
      </x:c>
      <x:c r="AZ33" s="73" t="str">
        <x:f>IF(AND(AZ$5&gt;=$E33,AZ$5&lt;=$F33),IF(AZ$5&lt;=$E33+ROUND(($F33-$E33)*$G33,0),2,1),"")</x:f>
      </x:c>
      <x:c r="BA33" s="73" t="str">
        <x:f>IF(AND(BA$5&gt;=$E33,BA$5&lt;=$F33),IF(BA$5&lt;=$E33+ROUND(($F33-$E33)*$G33,0),2,1),"")</x:f>
      </x:c>
      <x:c r="BB33" s="73" t="str">
        <x:f>IF(AND(BB$5&gt;=$E33,BB$5&lt;=$F33),IF(BB$5&lt;=$E33+ROUND(($F33-$E33)*$G33,0),2,1),"")</x:f>
      </x:c>
      <x:c r="BC33" s="73" t="str">
        <x:f>IF(AND(BC$5&gt;=$E33,BC$5&lt;=$F33),IF(BC$5&lt;=$E33+ROUND(($F33-$E33)*$G33,0),2,1),"")</x:f>
      </x:c>
      <x:c r="BD33" s="73" t="str">
        <x:f>IF(AND(BD$5&gt;=$E33,BD$5&lt;=$F33),IF(BD$5&lt;=$E33+ROUND(($F33-$E33)*$G33,0),2,1),"")</x:f>
      </x:c>
      <x:c r="BE33" s="73" t="str">
        <x:f>IF(AND(BE$5&gt;=$E33,BE$5&lt;=$F33),IF(BE$5&lt;=$E33+ROUND(($F33-$E33)*$G33,0),2,1),"")</x:f>
      </x:c>
      <x:c r="BF33" s="73" t="str">
        <x:f>IF(AND(BF$5&gt;=$E33,BF$5&lt;=$F33),IF(BF$5&lt;=$E33+ROUND(($F33-$E33)*$G33,0),2,1),"")</x:f>
      </x:c>
      <x:c r="BG33" s="73" t="str">
        <x:f>IF(AND(BG$5&gt;=$E33,BG$5&lt;=$F33),IF(BG$5&lt;=$E33+ROUND(($F33-$E33)*$G33,0),2,1),"")</x:f>
      </x:c>
      <x:c r="BH33" s="73" t="str">
        <x:f>IF(AND(BH$5&gt;=$E33,BH$5&lt;=$F33),IF(BH$5&lt;=$E33+ROUND(($F33-$E33)*$G33,0),2,1),"")</x:f>
      </x:c>
      <x:c r="BI33" s="73" t="str">
        <x:f>IF(AND(BI$5&gt;=$E33,BI$5&lt;=$F33),IF(BI$5&lt;=$E33+ROUND(($F33-$E33)*$G33,0),2,1),"")</x:f>
      </x:c>
      <x:c r="BJ33" s="73" t="str">
        <x:f>IF(AND(BJ$5&gt;=$E33,BJ$5&lt;=$F33),IF(BJ$5&lt;=$E33+ROUND(($F33-$E33)*$G33,0),2,1),"")</x:f>
      </x:c>
      <x:c r="BK33" s="73" t="str">
        <x:f>IF(AND(BK$5&gt;=$E33,BK$5&lt;=$F33),IF(BK$5&lt;=$E33+ROUND(($F33-$E33)*$G33,0),2,1),"")</x:f>
      </x:c>
      <x:c r="BL33" s="73" t="str">
        <x:f>IF(AND(BL$5&gt;=$E33,BL$5&lt;=$F33),IF(BL$5&lt;=$E33+ROUND(($F33-$E33)*$G33,0),2,1),"")</x:f>
      </x:c>
      <x:c r="BM33" s="73" t="str">
        <x:f>IF(AND(BM$5&gt;=$E33,BM$5&lt;=$F33),IF(BM$5&lt;=$E33+ROUND(($F33-$E33)*$G33,0),2,1),"")</x:f>
      </x:c>
      <x:c r="BN33" s="73" t="str">
        <x:f>IF(AND(BN$5&gt;=$E33,BN$5&lt;=$F33),IF(BN$5&lt;=$E33+ROUND(($F33-$E33)*$G33,0),2,1),"")</x:f>
      </x:c>
      <x:c r="BO33" s="73" t="str">
        <x:f>IF(AND(BO$5&gt;=$E33,BO$5&lt;=$F33),IF(BO$5&lt;=$E33+ROUND(($F33-$E33)*$G33,0),2,1),"")</x:f>
      </x:c>
      <x:c r="BP33" s="73" t="str">
        <x:f>IF(AND(BP$5&gt;=$E33,BP$5&lt;=$F33),IF(BP$5&lt;=$E33+ROUND(($F33-$E33)*$G33,0),2,1),"")</x:f>
      </x:c>
      <x:c r="BQ33" s="73" t="str">
        <x:f>IF(AND(BQ$5&gt;=$E33,BQ$5&lt;=$F33),IF(BQ$5&lt;=$E33+ROUND(($F33-$E33)*$G33,0),2,1),"")</x:f>
      </x:c>
      <x:c r="BR33" s="73" t="str">
        <x:f>IF(AND(BR$5&gt;=$E33,BR$5&lt;=$F33),IF(BR$5&lt;=$E33+ROUND(($F33-$E33)*$G33,0),2,1),"")</x:f>
      </x:c>
      <x:c r="BS33" s="73" t="str">
        <x:f>IF(AND(BS$5&gt;=$E33,BS$5&lt;=$F33),IF(BS$5&lt;=$E33+ROUND(($F33-$E33)*$G33,0),2,1),"")</x:f>
      </x:c>
      <x:c r="BT33" s="73" t="str">
        <x:f>IF(AND(BT$5&gt;=$E33,BT$5&lt;=$F33),IF(BT$5&lt;=$E33+ROUND(($F33-$E33)*$G33,0),2,1),"")</x:f>
      </x:c>
      <x:c r="BU33" s="73" t="str">
        <x:f>IF(AND(BU$5&gt;=$E33,BU$5&lt;=$F33),IF(BU$5&lt;=$E33+ROUND(($F33-$E33)*$G33,0),2,1),"")</x:f>
      </x:c>
      <x:c r="BV33" s="73" t="str">
        <x:f>IF(AND(BV$5&gt;=$E33,BV$5&lt;=$F33),IF(BV$5&lt;=$E33+ROUND(($F33-$E33)*$G33,0),2,1),"")</x:f>
      </x:c>
      <x:c r="BW33" s="73" t="str">
        <x:f>IF(AND(BW$5&gt;=$E33,BW$5&lt;=$F33),IF(BW$5&lt;=$E33+ROUND(($F33-$E33)*$G33,0),2,1),"")</x:f>
      </x:c>
      <x:c r="BX33" s="73" t="str">
        <x:f>IF(AND(BX$5&gt;=$E33,BX$5&lt;=$F33),IF(BX$5&lt;=$E33+ROUND(($F33-$E33)*$G33,0),2,1),"")</x:f>
      </x:c>
    </x:row>
    <x:row r="34" ht="22" customHeight="1">
      <x:c r="A34" s="49" t="str">
        <x:f>IF('Task Plan'!A34="","",'Task Plan'!A34)</x:f>
      </x:c>
      <x:c r="B34" s="75" t="str">
        <x:f>IF('Task Plan'!C34="","",'Task Plan'!C34)</x:f>
      </x:c>
      <x:c r="C34" s="49" t="str">
        <x:f>IF('Task Plan'!D34="","",'Task Plan'!D34)</x:f>
      </x:c>
      <x:c r="D34" s="49" t="str">
        <x:f>IF('Task Plan'!F34="","",'Task Plan'!F34)</x:f>
      </x:c>
      <x:c r="E34" s="65" t="str">
        <x:f>IF('Task Plan'!G34="","",'Task Plan'!G34)</x:f>
      </x:c>
      <x:c r="F34" s="65" t="str">
        <x:f>IF('Task Plan'!H34="","",'Task Plan'!H34)</x:f>
      </x:c>
      <x:c r="G34" s="67" t="str">
        <x:f>IF('Task Plan'!J34="","",'Task Plan'!J34)</x:f>
      </x:c>
      <x:c r="H34" s="49" t="str">
        <x:f>IF('Task Plan'!I34="","",'Task Plan'!I34)</x:f>
      </x:c>
      <x:c r="I34" s="73" t="str">
        <x:f>IF(AND(I$5&gt;=$E34,I$5&lt;=$F34),IF(I$5&lt;=$E34+ROUND(($F34-$E34)*$G34,0),2,1),"")</x:f>
      </x:c>
      <x:c r="J34" s="73" t="str">
        <x:f>IF(AND(J$5&gt;=$E34,J$5&lt;=$F34),IF(J$5&lt;=$E34+ROUND(($F34-$E34)*$G34,0),2,1),"")</x:f>
      </x:c>
      <x:c r="K34" s="73" t="str">
        <x:f>IF(AND(K$5&gt;=$E34,K$5&lt;=$F34),IF(K$5&lt;=$E34+ROUND(($F34-$E34)*$G34,0),2,1),"")</x:f>
      </x:c>
      <x:c r="L34" s="73" t="str">
        <x:f>IF(AND(L$5&gt;=$E34,L$5&lt;=$F34),IF(L$5&lt;=$E34+ROUND(($F34-$E34)*$G34,0),2,1),"")</x:f>
      </x:c>
      <x:c r="M34" s="73" t="str">
        <x:f>IF(AND(M$5&gt;=$E34,M$5&lt;=$F34),IF(M$5&lt;=$E34+ROUND(($F34-$E34)*$G34,0),2,1),"")</x:f>
      </x:c>
      <x:c r="N34" s="73" t="str">
        <x:f>IF(AND(N$5&gt;=$E34,N$5&lt;=$F34),IF(N$5&lt;=$E34+ROUND(($F34-$E34)*$G34,0),2,1),"")</x:f>
      </x:c>
      <x:c r="O34" s="73" t="str">
        <x:f>IF(AND(O$5&gt;=$E34,O$5&lt;=$F34),IF(O$5&lt;=$E34+ROUND(($F34-$E34)*$G34,0),2,1),"")</x:f>
      </x:c>
      <x:c r="P34" s="73" t="str">
        <x:f>IF(AND(P$5&gt;=$E34,P$5&lt;=$F34),IF(P$5&lt;=$E34+ROUND(($F34-$E34)*$G34,0),2,1),"")</x:f>
      </x:c>
      <x:c r="Q34" s="73" t="str">
        <x:f>IF(AND(Q$5&gt;=$E34,Q$5&lt;=$F34),IF(Q$5&lt;=$E34+ROUND(($F34-$E34)*$G34,0),2,1),"")</x:f>
      </x:c>
      <x:c r="R34" s="73" t="str">
        <x:f>IF(AND(R$5&gt;=$E34,R$5&lt;=$F34),IF(R$5&lt;=$E34+ROUND(($F34-$E34)*$G34,0),2,1),"")</x:f>
      </x:c>
      <x:c r="S34" s="73" t="str">
        <x:f>IF(AND(S$5&gt;=$E34,S$5&lt;=$F34),IF(S$5&lt;=$E34+ROUND(($F34-$E34)*$G34,0),2,1),"")</x:f>
      </x:c>
      <x:c r="T34" s="73" t="str">
        <x:f>IF(AND(T$5&gt;=$E34,T$5&lt;=$F34),IF(T$5&lt;=$E34+ROUND(($F34-$E34)*$G34,0),2,1),"")</x:f>
      </x:c>
      <x:c r="U34" s="73" t="str">
        <x:f>IF(AND(U$5&gt;=$E34,U$5&lt;=$F34),IF(U$5&lt;=$E34+ROUND(($F34-$E34)*$G34,0),2,1),"")</x:f>
      </x:c>
      <x:c r="V34" s="73" t="str">
        <x:f>IF(AND(V$5&gt;=$E34,V$5&lt;=$F34),IF(V$5&lt;=$E34+ROUND(($F34-$E34)*$G34,0),2,1),"")</x:f>
      </x:c>
      <x:c r="W34" s="73" t="str">
        <x:f>IF(AND(W$5&gt;=$E34,W$5&lt;=$F34),IF(W$5&lt;=$E34+ROUND(($F34-$E34)*$G34,0),2,1),"")</x:f>
      </x:c>
      <x:c r="X34" s="73" t="str">
        <x:f>IF(AND(X$5&gt;=$E34,X$5&lt;=$F34),IF(X$5&lt;=$E34+ROUND(($F34-$E34)*$G34,0),2,1),"")</x:f>
      </x:c>
      <x:c r="Y34" s="73" t="str">
        <x:f>IF(AND(Y$5&gt;=$E34,Y$5&lt;=$F34),IF(Y$5&lt;=$E34+ROUND(($F34-$E34)*$G34,0),2,1),"")</x:f>
      </x:c>
      <x:c r="Z34" s="73" t="str">
        <x:f>IF(AND(Z$5&gt;=$E34,Z$5&lt;=$F34),IF(Z$5&lt;=$E34+ROUND(($F34-$E34)*$G34,0),2,1),"")</x:f>
      </x:c>
      <x:c r="AA34" s="73" t="str">
        <x:f>IF(AND(AA$5&gt;=$E34,AA$5&lt;=$F34),IF(AA$5&lt;=$E34+ROUND(($F34-$E34)*$G34,0),2,1),"")</x:f>
      </x:c>
      <x:c r="AB34" s="73" t="str">
        <x:f>IF(AND(AB$5&gt;=$E34,AB$5&lt;=$F34),IF(AB$5&lt;=$E34+ROUND(($F34-$E34)*$G34,0),2,1),"")</x:f>
      </x:c>
      <x:c r="AC34" s="73" t="str">
        <x:f>IF(AND(AC$5&gt;=$E34,AC$5&lt;=$F34),IF(AC$5&lt;=$E34+ROUND(($F34-$E34)*$G34,0),2,1),"")</x:f>
      </x:c>
      <x:c r="AD34" s="73" t="str">
        <x:f>IF(AND(AD$5&gt;=$E34,AD$5&lt;=$F34),IF(AD$5&lt;=$E34+ROUND(($F34-$E34)*$G34,0),2,1),"")</x:f>
      </x:c>
      <x:c r="AE34" s="73" t="str">
        <x:f>IF(AND(AE$5&gt;=$E34,AE$5&lt;=$F34),IF(AE$5&lt;=$E34+ROUND(($F34-$E34)*$G34,0),2,1),"")</x:f>
      </x:c>
      <x:c r="AF34" s="73" t="str">
        <x:f>IF(AND(AF$5&gt;=$E34,AF$5&lt;=$F34),IF(AF$5&lt;=$E34+ROUND(($F34-$E34)*$G34,0),2,1),"")</x:f>
      </x:c>
      <x:c r="AG34" s="73" t="str">
        <x:f>IF(AND(AG$5&gt;=$E34,AG$5&lt;=$F34),IF(AG$5&lt;=$E34+ROUND(($F34-$E34)*$G34,0),2,1),"")</x:f>
      </x:c>
      <x:c r="AH34" s="73" t="str">
        <x:f>IF(AND(AH$5&gt;=$E34,AH$5&lt;=$F34),IF(AH$5&lt;=$E34+ROUND(($F34-$E34)*$G34,0),2,1),"")</x:f>
      </x:c>
      <x:c r="AI34" s="73" t="str">
        <x:f>IF(AND(AI$5&gt;=$E34,AI$5&lt;=$F34),IF(AI$5&lt;=$E34+ROUND(($F34-$E34)*$G34,0),2,1),"")</x:f>
      </x:c>
      <x:c r="AJ34" s="73" t="str">
        <x:f>IF(AND(AJ$5&gt;=$E34,AJ$5&lt;=$F34),IF(AJ$5&lt;=$E34+ROUND(($F34-$E34)*$G34,0),2,1),"")</x:f>
      </x:c>
      <x:c r="AK34" s="73" t="str">
        <x:f>IF(AND(AK$5&gt;=$E34,AK$5&lt;=$F34),IF(AK$5&lt;=$E34+ROUND(($F34-$E34)*$G34,0),2,1),"")</x:f>
      </x:c>
      <x:c r="AL34" s="73" t="str">
        <x:f>IF(AND(AL$5&gt;=$E34,AL$5&lt;=$F34),IF(AL$5&lt;=$E34+ROUND(($F34-$E34)*$G34,0),2,1),"")</x:f>
      </x:c>
      <x:c r="AM34" s="73" t="str">
        <x:f>IF(AND(AM$5&gt;=$E34,AM$5&lt;=$F34),IF(AM$5&lt;=$E34+ROUND(($F34-$E34)*$G34,0),2,1),"")</x:f>
      </x:c>
      <x:c r="AN34" s="73" t="str">
        <x:f>IF(AND(AN$5&gt;=$E34,AN$5&lt;=$F34),IF(AN$5&lt;=$E34+ROUND(($F34-$E34)*$G34,0),2,1),"")</x:f>
      </x:c>
      <x:c r="AO34" s="73" t="str">
        <x:f>IF(AND(AO$5&gt;=$E34,AO$5&lt;=$F34),IF(AO$5&lt;=$E34+ROUND(($F34-$E34)*$G34,0),2,1),"")</x:f>
      </x:c>
      <x:c r="AP34" s="73" t="str">
        <x:f>IF(AND(AP$5&gt;=$E34,AP$5&lt;=$F34),IF(AP$5&lt;=$E34+ROUND(($F34-$E34)*$G34,0),2,1),"")</x:f>
      </x:c>
      <x:c r="AQ34" s="73" t="str">
        <x:f>IF(AND(AQ$5&gt;=$E34,AQ$5&lt;=$F34),IF(AQ$5&lt;=$E34+ROUND(($F34-$E34)*$G34,0),2,1),"")</x:f>
      </x:c>
      <x:c r="AR34" s="73" t="str">
        <x:f>IF(AND(AR$5&gt;=$E34,AR$5&lt;=$F34),IF(AR$5&lt;=$E34+ROUND(($F34-$E34)*$G34,0),2,1),"")</x:f>
      </x:c>
      <x:c r="AS34" s="73" t="str">
        <x:f>IF(AND(AS$5&gt;=$E34,AS$5&lt;=$F34),IF(AS$5&lt;=$E34+ROUND(($F34-$E34)*$G34,0),2,1),"")</x:f>
      </x:c>
      <x:c r="AT34" s="73" t="str">
        <x:f>IF(AND(AT$5&gt;=$E34,AT$5&lt;=$F34),IF(AT$5&lt;=$E34+ROUND(($F34-$E34)*$G34,0),2,1),"")</x:f>
      </x:c>
      <x:c r="AU34" s="73" t="str">
        <x:f>IF(AND(AU$5&gt;=$E34,AU$5&lt;=$F34),IF(AU$5&lt;=$E34+ROUND(($F34-$E34)*$G34,0),2,1),"")</x:f>
      </x:c>
      <x:c r="AV34" s="73" t="str">
        <x:f>IF(AND(AV$5&gt;=$E34,AV$5&lt;=$F34),IF(AV$5&lt;=$E34+ROUND(($F34-$E34)*$G34,0),2,1),"")</x:f>
      </x:c>
      <x:c r="AW34" s="73" t="str">
        <x:f>IF(AND(AW$5&gt;=$E34,AW$5&lt;=$F34),IF(AW$5&lt;=$E34+ROUND(($F34-$E34)*$G34,0),2,1),"")</x:f>
      </x:c>
      <x:c r="AX34" s="73" t="str">
        <x:f>IF(AND(AX$5&gt;=$E34,AX$5&lt;=$F34),IF(AX$5&lt;=$E34+ROUND(($F34-$E34)*$G34,0),2,1),"")</x:f>
      </x:c>
      <x:c r="AY34" s="73" t="str">
        <x:f>IF(AND(AY$5&gt;=$E34,AY$5&lt;=$F34),IF(AY$5&lt;=$E34+ROUND(($F34-$E34)*$G34,0),2,1),"")</x:f>
      </x:c>
      <x:c r="AZ34" s="73" t="str">
        <x:f>IF(AND(AZ$5&gt;=$E34,AZ$5&lt;=$F34),IF(AZ$5&lt;=$E34+ROUND(($F34-$E34)*$G34,0),2,1),"")</x:f>
      </x:c>
      <x:c r="BA34" s="73" t="str">
        <x:f>IF(AND(BA$5&gt;=$E34,BA$5&lt;=$F34),IF(BA$5&lt;=$E34+ROUND(($F34-$E34)*$G34,0),2,1),"")</x:f>
      </x:c>
      <x:c r="BB34" s="73" t="str">
        <x:f>IF(AND(BB$5&gt;=$E34,BB$5&lt;=$F34),IF(BB$5&lt;=$E34+ROUND(($F34-$E34)*$G34,0),2,1),"")</x:f>
      </x:c>
      <x:c r="BC34" s="73" t="str">
        <x:f>IF(AND(BC$5&gt;=$E34,BC$5&lt;=$F34),IF(BC$5&lt;=$E34+ROUND(($F34-$E34)*$G34,0),2,1),"")</x:f>
      </x:c>
      <x:c r="BD34" s="73" t="str">
        <x:f>IF(AND(BD$5&gt;=$E34,BD$5&lt;=$F34),IF(BD$5&lt;=$E34+ROUND(($F34-$E34)*$G34,0),2,1),"")</x:f>
      </x:c>
      <x:c r="BE34" s="73" t="str">
        <x:f>IF(AND(BE$5&gt;=$E34,BE$5&lt;=$F34),IF(BE$5&lt;=$E34+ROUND(($F34-$E34)*$G34,0),2,1),"")</x:f>
      </x:c>
      <x:c r="BF34" s="73" t="str">
        <x:f>IF(AND(BF$5&gt;=$E34,BF$5&lt;=$F34),IF(BF$5&lt;=$E34+ROUND(($F34-$E34)*$G34,0),2,1),"")</x:f>
      </x:c>
      <x:c r="BG34" s="73" t="str">
        <x:f>IF(AND(BG$5&gt;=$E34,BG$5&lt;=$F34),IF(BG$5&lt;=$E34+ROUND(($F34-$E34)*$G34,0),2,1),"")</x:f>
      </x:c>
      <x:c r="BH34" s="73" t="str">
        <x:f>IF(AND(BH$5&gt;=$E34,BH$5&lt;=$F34),IF(BH$5&lt;=$E34+ROUND(($F34-$E34)*$G34,0),2,1),"")</x:f>
      </x:c>
      <x:c r="BI34" s="73" t="str">
        <x:f>IF(AND(BI$5&gt;=$E34,BI$5&lt;=$F34),IF(BI$5&lt;=$E34+ROUND(($F34-$E34)*$G34,0),2,1),"")</x:f>
      </x:c>
      <x:c r="BJ34" s="73" t="str">
        <x:f>IF(AND(BJ$5&gt;=$E34,BJ$5&lt;=$F34),IF(BJ$5&lt;=$E34+ROUND(($F34-$E34)*$G34,0),2,1),"")</x:f>
      </x:c>
      <x:c r="BK34" s="73" t="str">
        <x:f>IF(AND(BK$5&gt;=$E34,BK$5&lt;=$F34),IF(BK$5&lt;=$E34+ROUND(($F34-$E34)*$G34,0),2,1),"")</x:f>
      </x:c>
      <x:c r="BL34" s="73" t="str">
        <x:f>IF(AND(BL$5&gt;=$E34,BL$5&lt;=$F34),IF(BL$5&lt;=$E34+ROUND(($F34-$E34)*$G34,0),2,1),"")</x:f>
      </x:c>
      <x:c r="BM34" s="73" t="str">
        <x:f>IF(AND(BM$5&gt;=$E34,BM$5&lt;=$F34),IF(BM$5&lt;=$E34+ROUND(($F34-$E34)*$G34,0),2,1),"")</x:f>
      </x:c>
      <x:c r="BN34" s="73" t="str">
        <x:f>IF(AND(BN$5&gt;=$E34,BN$5&lt;=$F34),IF(BN$5&lt;=$E34+ROUND(($F34-$E34)*$G34,0),2,1),"")</x:f>
      </x:c>
      <x:c r="BO34" s="73" t="str">
        <x:f>IF(AND(BO$5&gt;=$E34,BO$5&lt;=$F34),IF(BO$5&lt;=$E34+ROUND(($F34-$E34)*$G34,0),2,1),"")</x:f>
      </x:c>
      <x:c r="BP34" s="73" t="str">
        <x:f>IF(AND(BP$5&gt;=$E34,BP$5&lt;=$F34),IF(BP$5&lt;=$E34+ROUND(($F34-$E34)*$G34,0),2,1),"")</x:f>
      </x:c>
      <x:c r="BQ34" s="73" t="str">
        <x:f>IF(AND(BQ$5&gt;=$E34,BQ$5&lt;=$F34),IF(BQ$5&lt;=$E34+ROUND(($F34-$E34)*$G34,0),2,1),"")</x:f>
      </x:c>
      <x:c r="BR34" s="73" t="str">
        <x:f>IF(AND(BR$5&gt;=$E34,BR$5&lt;=$F34),IF(BR$5&lt;=$E34+ROUND(($F34-$E34)*$G34,0),2,1),"")</x:f>
      </x:c>
      <x:c r="BS34" s="73" t="str">
        <x:f>IF(AND(BS$5&gt;=$E34,BS$5&lt;=$F34),IF(BS$5&lt;=$E34+ROUND(($F34-$E34)*$G34,0),2,1),"")</x:f>
      </x:c>
      <x:c r="BT34" s="73" t="str">
        <x:f>IF(AND(BT$5&gt;=$E34,BT$5&lt;=$F34),IF(BT$5&lt;=$E34+ROUND(($F34-$E34)*$G34,0),2,1),"")</x:f>
      </x:c>
      <x:c r="BU34" s="73" t="str">
        <x:f>IF(AND(BU$5&gt;=$E34,BU$5&lt;=$F34),IF(BU$5&lt;=$E34+ROUND(($F34-$E34)*$G34,0),2,1),"")</x:f>
      </x:c>
      <x:c r="BV34" s="73" t="str">
        <x:f>IF(AND(BV$5&gt;=$E34,BV$5&lt;=$F34),IF(BV$5&lt;=$E34+ROUND(($F34-$E34)*$G34,0),2,1),"")</x:f>
      </x:c>
      <x:c r="BW34" s="73" t="str">
        <x:f>IF(AND(BW$5&gt;=$E34,BW$5&lt;=$F34),IF(BW$5&lt;=$E34+ROUND(($F34-$E34)*$G34,0),2,1),"")</x:f>
      </x:c>
      <x:c r="BX34" s="73" t="str">
        <x:f>IF(AND(BX$5&gt;=$E34,BX$5&lt;=$F34),IF(BX$5&lt;=$E34+ROUND(($F34-$E34)*$G34,0),2,1),"")</x:f>
      </x:c>
    </x:row>
    <x:row r="35" ht="22" customHeight="1">
      <x:c r="A35" s="49" t="str">
        <x:f>IF('Task Plan'!A35="","",'Task Plan'!A35)</x:f>
      </x:c>
      <x:c r="B35" s="75" t="str">
        <x:f>IF('Task Plan'!C35="","",'Task Plan'!C35)</x:f>
      </x:c>
      <x:c r="C35" s="49" t="str">
        <x:f>IF('Task Plan'!D35="","",'Task Plan'!D35)</x:f>
      </x:c>
      <x:c r="D35" s="49" t="str">
        <x:f>IF('Task Plan'!F35="","",'Task Plan'!F35)</x:f>
      </x:c>
      <x:c r="E35" s="65" t="str">
        <x:f>IF('Task Plan'!G35="","",'Task Plan'!G35)</x:f>
      </x:c>
      <x:c r="F35" s="65" t="str">
        <x:f>IF('Task Plan'!H35="","",'Task Plan'!H35)</x:f>
      </x:c>
      <x:c r="G35" s="67" t="str">
        <x:f>IF('Task Plan'!J35="","",'Task Plan'!J35)</x:f>
      </x:c>
      <x:c r="H35" s="49" t="str">
        <x:f>IF('Task Plan'!I35="","",'Task Plan'!I35)</x:f>
      </x:c>
      <x:c r="I35" s="73" t="str">
        <x:f>IF(AND(I$5&gt;=$E35,I$5&lt;=$F35),IF(I$5&lt;=$E35+ROUND(($F35-$E35)*$G35,0),2,1),"")</x:f>
      </x:c>
      <x:c r="J35" s="73" t="str">
        <x:f>IF(AND(J$5&gt;=$E35,J$5&lt;=$F35),IF(J$5&lt;=$E35+ROUND(($F35-$E35)*$G35,0),2,1),"")</x:f>
      </x:c>
      <x:c r="K35" s="73" t="str">
        <x:f>IF(AND(K$5&gt;=$E35,K$5&lt;=$F35),IF(K$5&lt;=$E35+ROUND(($F35-$E35)*$G35,0),2,1),"")</x:f>
      </x:c>
      <x:c r="L35" s="73" t="str">
        <x:f>IF(AND(L$5&gt;=$E35,L$5&lt;=$F35),IF(L$5&lt;=$E35+ROUND(($F35-$E35)*$G35,0),2,1),"")</x:f>
      </x:c>
      <x:c r="M35" s="73" t="str">
        <x:f>IF(AND(M$5&gt;=$E35,M$5&lt;=$F35),IF(M$5&lt;=$E35+ROUND(($F35-$E35)*$G35,0),2,1),"")</x:f>
      </x:c>
      <x:c r="N35" s="73" t="str">
        <x:f>IF(AND(N$5&gt;=$E35,N$5&lt;=$F35),IF(N$5&lt;=$E35+ROUND(($F35-$E35)*$G35,0),2,1),"")</x:f>
      </x:c>
      <x:c r="O35" s="73" t="str">
        <x:f>IF(AND(O$5&gt;=$E35,O$5&lt;=$F35),IF(O$5&lt;=$E35+ROUND(($F35-$E35)*$G35,0),2,1),"")</x:f>
      </x:c>
      <x:c r="P35" s="73" t="str">
        <x:f>IF(AND(P$5&gt;=$E35,P$5&lt;=$F35),IF(P$5&lt;=$E35+ROUND(($F35-$E35)*$G35,0),2,1),"")</x:f>
      </x:c>
      <x:c r="Q35" s="73" t="str">
        <x:f>IF(AND(Q$5&gt;=$E35,Q$5&lt;=$F35),IF(Q$5&lt;=$E35+ROUND(($F35-$E35)*$G35,0),2,1),"")</x:f>
      </x:c>
      <x:c r="R35" s="73" t="str">
        <x:f>IF(AND(R$5&gt;=$E35,R$5&lt;=$F35),IF(R$5&lt;=$E35+ROUND(($F35-$E35)*$G35,0),2,1),"")</x:f>
      </x:c>
      <x:c r="S35" s="73" t="str">
        <x:f>IF(AND(S$5&gt;=$E35,S$5&lt;=$F35),IF(S$5&lt;=$E35+ROUND(($F35-$E35)*$G35,0),2,1),"")</x:f>
      </x:c>
      <x:c r="T35" s="73" t="str">
        <x:f>IF(AND(T$5&gt;=$E35,T$5&lt;=$F35),IF(T$5&lt;=$E35+ROUND(($F35-$E35)*$G35,0),2,1),"")</x:f>
      </x:c>
      <x:c r="U35" s="73" t="str">
        <x:f>IF(AND(U$5&gt;=$E35,U$5&lt;=$F35),IF(U$5&lt;=$E35+ROUND(($F35-$E35)*$G35,0),2,1),"")</x:f>
      </x:c>
      <x:c r="V35" s="73" t="str">
        <x:f>IF(AND(V$5&gt;=$E35,V$5&lt;=$F35),IF(V$5&lt;=$E35+ROUND(($F35-$E35)*$G35,0),2,1),"")</x:f>
      </x:c>
      <x:c r="W35" s="73" t="str">
        <x:f>IF(AND(W$5&gt;=$E35,W$5&lt;=$F35),IF(W$5&lt;=$E35+ROUND(($F35-$E35)*$G35,0),2,1),"")</x:f>
      </x:c>
      <x:c r="X35" s="73" t="str">
        <x:f>IF(AND(X$5&gt;=$E35,X$5&lt;=$F35),IF(X$5&lt;=$E35+ROUND(($F35-$E35)*$G35,0),2,1),"")</x:f>
      </x:c>
      <x:c r="Y35" s="73" t="str">
        <x:f>IF(AND(Y$5&gt;=$E35,Y$5&lt;=$F35),IF(Y$5&lt;=$E35+ROUND(($F35-$E35)*$G35,0),2,1),"")</x:f>
      </x:c>
      <x:c r="Z35" s="73" t="str">
        <x:f>IF(AND(Z$5&gt;=$E35,Z$5&lt;=$F35),IF(Z$5&lt;=$E35+ROUND(($F35-$E35)*$G35,0),2,1),"")</x:f>
      </x:c>
      <x:c r="AA35" s="73" t="str">
        <x:f>IF(AND(AA$5&gt;=$E35,AA$5&lt;=$F35),IF(AA$5&lt;=$E35+ROUND(($F35-$E35)*$G35,0),2,1),"")</x:f>
      </x:c>
      <x:c r="AB35" s="73" t="str">
        <x:f>IF(AND(AB$5&gt;=$E35,AB$5&lt;=$F35),IF(AB$5&lt;=$E35+ROUND(($F35-$E35)*$G35,0),2,1),"")</x:f>
      </x:c>
      <x:c r="AC35" s="73" t="str">
        <x:f>IF(AND(AC$5&gt;=$E35,AC$5&lt;=$F35),IF(AC$5&lt;=$E35+ROUND(($F35-$E35)*$G35,0),2,1),"")</x:f>
      </x:c>
      <x:c r="AD35" s="73" t="str">
        <x:f>IF(AND(AD$5&gt;=$E35,AD$5&lt;=$F35),IF(AD$5&lt;=$E35+ROUND(($F35-$E35)*$G35,0),2,1),"")</x:f>
      </x:c>
      <x:c r="AE35" s="73" t="str">
        <x:f>IF(AND(AE$5&gt;=$E35,AE$5&lt;=$F35),IF(AE$5&lt;=$E35+ROUND(($F35-$E35)*$G35,0),2,1),"")</x:f>
      </x:c>
      <x:c r="AF35" s="73" t="str">
        <x:f>IF(AND(AF$5&gt;=$E35,AF$5&lt;=$F35),IF(AF$5&lt;=$E35+ROUND(($F35-$E35)*$G35,0),2,1),"")</x:f>
      </x:c>
      <x:c r="AG35" s="73" t="str">
        <x:f>IF(AND(AG$5&gt;=$E35,AG$5&lt;=$F35),IF(AG$5&lt;=$E35+ROUND(($F35-$E35)*$G35,0),2,1),"")</x:f>
      </x:c>
      <x:c r="AH35" s="73" t="str">
        <x:f>IF(AND(AH$5&gt;=$E35,AH$5&lt;=$F35),IF(AH$5&lt;=$E35+ROUND(($F35-$E35)*$G35,0),2,1),"")</x:f>
      </x:c>
      <x:c r="AI35" s="73" t="str">
        <x:f>IF(AND(AI$5&gt;=$E35,AI$5&lt;=$F35),IF(AI$5&lt;=$E35+ROUND(($F35-$E35)*$G35,0),2,1),"")</x:f>
      </x:c>
      <x:c r="AJ35" s="73" t="str">
        <x:f>IF(AND(AJ$5&gt;=$E35,AJ$5&lt;=$F35),IF(AJ$5&lt;=$E35+ROUND(($F35-$E35)*$G35,0),2,1),"")</x:f>
      </x:c>
      <x:c r="AK35" s="73" t="str">
        <x:f>IF(AND(AK$5&gt;=$E35,AK$5&lt;=$F35),IF(AK$5&lt;=$E35+ROUND(($F35-$E35)*$G35,0),2,1),"")</x:f>
      </x:c>
      <x:c r="AL35" s="73" t="str">
        <x:f>IF(AND(AL$5&gt;=$E35,AL$5&lt;=$F35),IF(AL$5&lt;=$E35+ROUND(($F35-$E35)*$G35,0),2,1),"")</x:f>
      </x:c>
      <x:c r="AM35" s="73" t="str">
        <x:f>IF(AND(AM$5&gt;=$E35,AM$5&lt;=$F35),IF(AM$5&lt;=$E35+ROUND(($F35-$E35)*$G35,0),2,1),"")</x:f>
      </x:c>
      <x:c r="AN35" s="73" t="str">
        <x:f>IF(AND(AN$5&gt;=$E35,AN$5&lt;=$F35),IF(AN$5&lt;=$E35+ROUND(($F35-$E35)*$G35,0),2,1),"")</x:f>
      </x:c>
      <x:c r="AO35" s="73" t="str">
        <x:f>IF(AND(AO$5&gt;=$E35,AO$5&lt;=$F35),IF(AO$5&lt;=$E35+ROUND(($F35-$E35)*$G35,0),2,1),"")</x:f>
      </x:c>
      <x:c r="AP35" s="73" t="str">
        <x:f>IF(AND(AP$5&gt;=$E35,AP$5&lt;=$F35),IF(AP$5&lt;=$E35+ROUND(($F35-$E35)*$G35,0),2,1),"")</x:f>
      </x:c>
      <x:c r="AQ35" s="73" t="str">
        <x:f>IF(AND(AQ$5&gt;=$E35,AQ$5&lt;=$F35),IF(AQ$5&lt;=$E35+ROUND(($F35-$E35)*$G35,0),2,1),"")</x:f>
      </x:c>
      <x:c r="AR35" s="73" t="str">
        <x:f>IF(AND(AR$5&gt;=$E35,AR$5&lt;=$F35),IF(AR$5&lt;=$E35+ROUND(($F35-$E35)*$G35,0),2,1),"")</x:f>
      </x:c>
      <x:c r="AS35" s="73" t="str">
        <x:f>IF(AND(AS$5&gt;=$E35,AS$5&lt;=$F35),IF(AS$5&lt;=$E35+ROUND(($F35-$E35)*$G35,0),2,1),"")</x:f>
      </x:c>
      <x:c r="AT35" s="73" t="str">
        <x:f>IF(AND(AT$5&gt;=$E35,AT$5&lt;=$F35),IF(AT$5&lt;=$E35+ROUND(($F35-$E35)*$G35,0),2,1),"")</x:f>
      </x:c>
      <x:c r="AU35" s="73" t="str">
        <x:f>IF(AND(AU$5&gt;=$E35,AU$5&lt;=$F35),IF(AU$5&lt;=$E35+ROUND(($F35-$E35)*$G35,0),2,1),"")</x:f>
      </x:c>
      <x:c r="AV35" s="73" t="str">
        <x:f>IF(AND(AV$5&gt;=$E35,AV$5&lt;=$F35),IF(AV$5&lt;=$E35+ROUND(($F35-$E35)*$G35,0),2,1),"")</x:f>
      </x:c>
      <x:c r="AW35" s="73" t="str">
        <x:f>IF(AND(AW$5&gt;=$E35,AW$5&lt;=$F35),IF(AW$5&lt;=$E35+ROUND(($F35-$E35)*$G35,0),2,1),"")</x:f>
      </x:c>
      <x:c r="AX35" s="73" t="str">
        <x:f>IF(AND(AX$5&gt;=$E35,AX$5&lt;=$F35),IF(AX$5&lt;=$E35+ROUND(($F35-$E35)*$G35,0),2,1),"")</x:f>
      </x:c>
      <x:c r="AY35" s="73" t="str">
        <x:f>IF(AND(AY$5&gt;=$E35,AY$5&lt;=$F35),IF(AY$5&lt;=$E35+ROUND(($F35-$E35)*$G35,0),2,1),"")</x:f>
      </x:c>
      <x:c r="AZ35" s="73" t="str">
        <x:f>IF(AND(AZ$5&gt;=$E35,AZ$5&lt;=$F35),IF(AZ$5&lt;=$E35+ROUND(($F35-$E35)*$G35,0),2,1),"")</x:f>
      </x:c>
      <x:c r="BA35" s="73" t="str">
        <x:f>IF(AND(BA$5&gt;=$E35,BA$5&lt;=$F35),IF(BA$5&lt;=$E35+ROUND(($F35-$E35)*$G35,0),2,1),"")</x:f>
      </x:c>
      <x:c r="BB35" s="73" t="str">
        <x:f>IF(AND(BB$5&gt;=$E35,BB$5&lt;=$F35),IF(BB$5&lt;=$E35+ROUND(($F35-$E35)*$G35,0),2,1),"")</x:f>
      </x:c>
      <x:c r="BC35" s="73" t="str">
        <x:f>IF(AND(BC$5&gt;=$E35,BC$5&lt;=$F35),IF(BC$5&lt;=$E35+ROUND(($F35-$E35)*$G35,0),2,1),"")</x:f>
      </x:c>
      <x:c r="BD35" s="73" t="str">
        <x:f>IF(AND(BD$5&gt;=$E35,BD$5&lt;=$F35),IF(BD$5&lt;=$E35+ROUND(($F35-$E35)*$G35,0),2,1),"")</x:f>
      </x:c>
      <x:c r="BE35" s="73" t="str">
        <x:f>IF(AND(BE$5&gt;=$E35,BE$5&lt;=$F35),IF(BE$5&lt;=$E35+ROUND(($F35-$E35)*$G35,0),2,1),"")</x:f>
      </x:c>
      <x:c r="BF35" s="73" t="str">
        <x:f>IF(AND(BF$5&gt;=$E35,BF$5&lt;=$F35),IF(BF$5&lt;=$E35+ROUND(($F35-$E35)*$G35,0),2,1),"")</x:f>
      </x:c>
      <x:c r="BG35" s="73" t="str">
        <x:f>IF(AND(BG$5&gt;=$E35,BG$5&lt;=$F35),IF(BG$5&lt;=$E35+ROUND(($F35-$E35)*$G35,0),2,1),"")</x:f>
      </x:c>
      <x:c r="BH35" s="73" t="str">
        <x:f>IF(AND(BH$5&gt;=$E35,BH$5&lt;=$F35),IF(BH$5&lt;=$E35+ROUND(($F35-$E35)*$G35,0),2,1),"")</x:f>
      </x:c>
      <x:c r="BI35" s="73" t="str">
        <x:f>IF(AND(BI$5&gt;=$E35,BI$5&lt;=$F35),IF(BI$5&lt;=$E35+ROUND(($F35-$E35)*$G35,0),2,1),"")</x:f>
      </x:c>
      <x:c r="BJ35" s="73" t="str">
        <x:f>IF(AND(BJ$5&gt;=$E35,BJ$5&lt;=$F35),IF(BJ$5&lt;=$E35+ROUND(($F35-$E35)*$G35,0),2,1),"")</x:f>
      </x:c>
      <x:c r="BK35" s="73" t="str">
        <x:f>IF(AND(BK$5&gt;=$E35,BK$5&lt;=$F35),IF(BK$5&lt;=$E35+ROUND(($F35-$E35)*$G35,0),2,1),"")</x:f>
      </x:c>
      <x:c r="BL35" s="73" t="str">
        <x:f>IF(AND(BL$5&gt;=$E35,BL$5&lt;=$F35),IF(BL$5&lt;=$E35+ROUND(($F35-$E35)*$G35,0),2,1),"")</x:f>
      </x:c>
      <x:c r="BM35" s="73" t="str">
        <x:f>IF(AND(BM$5&gt;=$E35,BM$5&lt;=$F35),IF(BM$5&lt;=$E35+ROUND(($F35-$E35)*$G35,0),2,1),"")</x:f>
      </x:c>
      <x:c r="BN35" s="73" t="str">
        <x:f>IF(AND(BN$5&gt;=$E35,BN$5&lt;=$F35),IF(BN$5&lt;=$E35+ROUND(($F35-$E35)*$G35,0),2,1),"")</x:f>
      </x:c>
      <x:c r="BO35" s="73" t="str">
        <x:f>IF(AND(BO$5&gt;=$E35,BO$5&lt;=$F35),IF(BO$5&lt;=$E35+ROUND(($F35-$E35)*$G35,0),2,1),"")</x:f>
      </x:c>
      <x:c r="BP35" s="73" t="str">
        <x:f>IF(AND(BP$5&gt;=$E35,BP$5&lt;=$F35),IF(BP$5&lt;=$E35+ROUND(($F35-$E35)*$G35,0),2,1),"")</x:f>
      </x:c>
      <x:c r="BQ35" s="73" t="str">
        <x:f>IF(AND(BQ$5&gt;=$E35,BQ$5&lt;=$F35),IF(BQ$5&lt;=$E35+ROUND(($F35-$E35)*$G35,0),2,1),"")</x:f>
      </x:c>
      <x:c r="BR35" s="73" t="str">
        <x:f>IF(AND(BR$5&gt;=$E35,BR$5&lt;=$F35),IF(BR$5&lt;=$E35+ROUND(($F35-$E35)*$G35,0),2,1),"")</x:f>
      </x:c>
      <x:c r="BS35" s="73" t="str">
        <x:f>IF(AND(BS$5&gt;=$E35,BS$5&lt;=$F35),IF(BS$5&lt;=$E35+ROUND(($F35-$E35)*$G35,0),2,1),"")</x:f>
      </x:c>
      <x:c r="BT35" s="73" t="str">
        <x:f>IF(AND(BT$5&gt;=$E35,BT$5&lt;=$F35),IF(BT$5&lt;=$E35+ROUND(($F35-$E35)*$G35,0),2,1),"")</x:f>
      </x:c>
      <x:c r="BU35" s="73" t="str">
        <x:f>IF(AND(BU$5&gt;=$E35,BU$5&lt;=$F35),IF(BU$5&lt;=$E35+ROUND(($F35-$E35)*$G35,0),2,1),"")</x:f>
      </x:c>
      <x:c r="BV35" s="73" t="str">
        <x:f>IF(AND(BV$5&gt;=$E35,BV$5&lt;=$F35),IF(BV$5&lt;=$E35+ROUND(($F35-$E35)*$G35,0),2,1),"")</x:f>
      </x:c>
      <x:c r="BW35" s="73" t="str">
        <x:f>IF(AND(BW$5&gt;=$E35,BW$5&lt;=$F35),IF(BW$5&lt;=$E35+ROUND(($F35-$E35)*$G35,0),2,1),"")</x:f>
      </x:c>
      <x:c r="BX35" s="73" t="str">
        <x:f>IF(AND(BX$5&gt;=$E35,BX$5&lt;=$F35),IF(BX$5&lt;=$E35+ROUND(($F35-$E35)*$G35,0),2,1),"")</x:f>
      </x:c>
    </x:row>
    <x:row r="36" ht="22" customHeight="1">
      <x:c r="A36" s="49" t="str">
        <x:f>IF('Task Plan'!A36="","",'Task Plan'!A36)</x:f>
      </x:c>
      <x:c r="B36" s="75" t="str">
        <x:f>IF('Task Plan'!C36="","",'Task Plan'!C36)</x:f>
      </x:c>
      <x:c r="C36" s="49" t="str">
        <x:f>IF('Task Plan'!D36="","",'Task Plan'!D36)</x:f>
      </x:c>
      <x:c r="D36" s="49" t="str">
        <x:f>IF('Task Plan'!F36="","",'Task Plan'!F36)</x:f>
      </x:c>
      <x:c r="E36" s="65" t="str">
        <x:f>IF('Task Plan'!G36="","",'Task Plan'!G36)</x:f>
      </x:c>
      <x:c r="F36" s="65" t="str">
        <x:f>IF('Task Plan'!H36="","",'Task Plan'!H36)</x:f>
      </x:c>
      <x:c r="G36" s="67" t="str">
        <x:f>IF('Task Plan'!J36="","",'Task Plan'!J36)</x:f>
      </x:c>
      <x:c r="H36" s="49" t="str">
        <x:f>IF('Task Plan'!I36="","",'Task Plan'!I36)</x:f>
      </x:c>
      <x:c r="I36" s="73" t="str">
        <x:f>IF(AND(I$5&gt;=$E36,I$5&lt;=$F36),IF(I$5&lt;=$E36+ROUND(($F36-$E36)*$G36,0),2,1),"")</x:f>
      </x:c>
      <x:c r="J36" s="73" t="str">
        <x:f>IF(AND(J$5&gt;=$E36,J$5&lt;=$F36),IF(J$5&lt;=$E36+ROUND(($F36-$E36)*$G36,0),2,1),"")</x:f>
      </x:c>
      <x:c r="K36" s="73" t="str">
        <x:f>IF(AND(K$5&gt;=$E36,K$5&lt;=$F36),IF(K$5&lt;=$E36+ROUND(($F36-$E36)*$G36,0),2,1),"")</x:f>
      </x:c>
      <x:c r="L36" s="73" t="str">
        <x:f>IF(AND(L$5&gt;=$E36,L$5&lt;=$F36),IF(L$5&lt;=$E36+ROUND(($F36-$E36)*$G36,0),2,1),"")</x:f>
      </x:c>
      <x:c r="M36" s="73" t="str">
        <x:f>IF(AND(M$5&gt;=$E36,M$5&lt;=$F36),IF(M$5&lt;=$E36+ROUND(($F36-$E36)*$G36,0),2,1),"")</x:f>
      </x:c>
      <x:c r="N36" s="73" t="str">
        <x:f>IF(AND(N$5&gt;=$E36,N$5&lt;=$F36),IF(N$5&lt;=$E36+ROUND(($F36-$E36)*$G36,0),2,1),"")</x:f>
      </x:c>
      <x:c r="O36" s="73" t="str">
        <x:f>IF(AND(O$5&gt;=$E36,O$5&lt;=$F36),IF(O$5&lt;=$E36+ROUND(($F36-$E36)*$G36,0),2,1),"")</x:f>
      </x:c>
      <x:c r="P36" s="73" t="str">
        <x:f>IF(AND(P$5&gt;=$E36,P$5&lt;=$F36),IF(P$5&lt;=$E36+ROUND(($F36-$E36)*$G36,0),2,1),"")</x:f>
      </x:c>
      <x:c r="Q36" s="73" t="str">
        <x:f>IF(AND(Q$5&gt;=$E36,Q$5&lt;=$F36),IF(Q$5&lt;=$E36+ROUND(($F36-$E36)*$G36,0),2,1),"")</x:f>
      </x:c>
      <x:c r="R36" s="73" t="str">
        <x:f>IF(AND(R$5&gt;=$E36,R$5&lt;=$F36),IF(R$5&lt;=$E36+ROUND(($F36-$E36)*$G36,0),2,1),"")</x:f>
      </x:c>
      <x:c r="S36" s="73" t="str">
        <x:f>IF(AND(S$5&gt;=$E36,S$5&lt;=$F36),IF(S$5&lt;=$E36+ROUND(($F36-$E36)*$G36,0),2,1),"")</x:f>
      </x:c>
      <x:c r="T36" s="73" t="str">
        <x:f>IF(AND(T$5&gt;=$E36,T$5&lt;=$F36),IF(T$5&lt;=$E36+ROUND(($F36-$E36)*$G36,0),2,1),"")</x:f>
      </x:c>
      <x:c r="U36" s="73" t="str">
        <x:f>IF(AND(U$5&gt;=$E36,U$5&lt;=$F36),IF(U$5&lt;=$E36+ROUND(($F36-$E36)*$G36,0),2,1),"")</x:f>
      </x:c>
      <x:c r="V36" s="73" t="str">
        <x:f>IF(AND(V$5&gt;=$E36,V$5&lt;=$F36),IF(V$5&lt;=$E36+ROUND(($F36-$E36)*$G36,0),2,1),"")</x:f>
      </x:c>
      <x:c r="W36" s="73" t="str">
        <x:f>IF(AND(W$5&gt;=$E36,W$5&lt;=$F36),IF(W$5&lt;=$E36+ROUND(($F36-$E36)*$G36,0),2,1),"")</x:f>
      </x:c>
      <x:c r="X36" s="73" t="str">
        <x:f>IF(AND(X$5&gt;=$E36,X$5&lt;=$F36),IF(X$5&lt;=$E36+ROUND(($F36-$E36)*$G36,0),2,1),"")</x:f>
      </x:c>
      <x:c r="Y36" s="73" t="str">
        <x:f>IF(AND(Y$5&gt;=$E36,Y$5&lt;=$F36),IF(Y$5&lt;=$E36+ROUND(($F36-$E36)*$G36,0),2,1),"")</x:f>
      </x:c>
      <x:c r="Z36" s="73" t="str">
        <x:f>IF(AND(Z$5&gt;=$E36,Z$5&lt;=$F36),IF(Z$5&lt;=$E36+ROUND(($F36-$E36)*$G36,0),2,1),"")</x:f>
      </x:c>
      <x:c r="AA36" s="73" t="str">
        <x:f>IF(AND(AA$5&gt;=$E36,AA$5&lt;=$F36),IF(AA$5&lt;=$E36+ROUND(($F36-$E36)*$G36,0),2,1),"")</x:f>
      </x:c>
      <x:c r="AB36" s="73" t="str">
        <x:f>IF(AND(AB$5&gt;=$E36,AB$5&lt;=$F36),IF(AB$5&lt;=$E36+ROUND(($F36-$E36)*$G36,0),2,1),"")</x:f>
      </x:c>
      <x:c r="AC36" s="73" t="str">
        <x:f>IF(AND(AC$5&gt;=$E36,AC$5&lt;=$F36),IF(AC$5&lt;=$E36+ROUND(($F36-$E36)*$G36,0),2,1),"")</x:f>
      </x:c>
      <x:c r="AD36" s="73" t="str">
        <x:f>IF(AND(AD$5&gt;=$E36,AD$5&lt;=$F36),IF(AD$5&lt;=$E36+ROUND(($F36-$E36)*$G36,0),2,1),"")</x:f>
      </x:c>
      <x:c r="AE36" s="73" t="str">
        <x:f>IF(AND(AE$5&gt;=$E36,AE$5&lt;=$F36),IF(AE$5&lt;=$E36+ROUND(($F36-$E36)*$G36,0),2,1),"")</x:f>
      </x:c>
      <x:c r="AF36" s="73" t="str">
        <x:f>IF(AND(AF$5&gt;=$E36,AF$5&lt;=$F36),IF(AF$5&lt;=$E36+ROUND(($F36-$E36)*$G36,0),2,1),"")</x:f>
      </x:c>
      <x:c r="AG36" s="73" t="str">
        <x:f>IF(AND(AG$5&gt;=$E36,AG$5&lt;=$F36),IF(AG$5&lt;=$E36+ROUND(($F36-$E36)*$G36,0),2,1),"")</x:f>
      </x:c>
      <x:c r="AH36" s="73" t="str">
        <x:f>IF(AND(AH$5&gt;=$E36,AH$5&lt;=$F36),IF(AH$5&lt;=$E36+ROUND(($F36-$E36)*$G36,0),2,1),"")</x:f>
      </x:c>
      <x:c r="AI36" s="73" t="str">
        <x:f>IF(AND(AI$5&gt;=$E36,AI$5&lt;=$F36),IF(AI$5&lt;=$E36+ROUND(($F36-$E36)*$G36,0),2,1),"")</x:f>
      </x:c>
      <x:c r="AJ36" s="73" t="str">
        <x:f>IF(AND(AJ$5&gt;=$E36,AJ$5&lt;=$F36),IF(AJ$5&lt;=$E36+ROUND(($F36-$E36)*$G36,0),2,1),"")</x:f>
      </x:c>
      <x:c r="AK36" s="73" t="str">
        <x:f>IF(AND(AK$5&gt;=$E36,AK$5&lt;=$F36),IF(AK$5&lt;=$E36+ROUND(($F36-$E36)*$G36,0),2,1),"")</x:f>
      </x:c>
      <x:c r="AL36" s="73" t="str">
        <x:f>IF(AND(AL$5&gt;=$E36,AL$5&lt;=$F36),IF(AL$5&lt;=$E36+ROUND(($F36-$E36)*$G36,0),2,1),"")</x:f>
      </x:c>
      <x:c r="AM36" s="73" t="str">
        <x:f>IF(AND(AM$5&gt;=$E36,AM$5&lt;=$F36),IF(AM$5&lt;=$E36+ROUND(($F36-$E36)*$G36,0),2,1),"")</x:f>
      </x:c>
      <x:c r="AN36" s="73" t="str">
        <x:f>IF(AND(AN$5&gt;=$E36,AN$5&lt;=$F36),IF(AN$5&lt;=$E36+ROUND(($F36-$E36)*$G36,0),2,1),"")</x:f>
      </x:c>
      <x:c r="AO36" s="73" t="str">
        <x:f>IF(AND(AO$5&gt;=$E36,AO$5&lt;=$F36),IF(AO$5&lt;=$E36+ROUND(($F36-$E36)*$G36,0),2,1),"")</x:f>
      </x:c>
      <x:c r="AP36" s="73" t="str">
        <x:f>IF(AND(AP$5&gt;=$E36,AP$5&lt;=$F36),IF(AP$5&lt;=$E36+ROUND(($F36-$E36)*$G36,0),2,1),"")</x:f>
      </x:c>
      <x:c r="AQ36" s="73" t="str">
        <x:f>IF(AND(AQ$5&gt;=$E36,AQ$5&lt;=$F36),IF(AQ$5&lt;=$E36+ROUND(($F36-$E36)*$G36,0),2,1),"")</x:f>
      </x:c>
      <x:c r="AR36" s="73" t="str">
        <x:f>IF(AND(AR$5&gt;=$E36,AR$5&lt;=$F36),IF(AR$5&lt;=$E36+ROUND(($F36-$E36)*$G36,0),2,1),"")</x:f>
      </x:c>
      <x:c r="AS36" s="73" t="str">
        <x:f>IF(AND(AS$5&gt;=$E36,AS$5&lt;=$F36),IF(AS$5&lt;=$E36+ROUND(($F36-$E36)*$G36,0),2,1),"")</x:f>
      </x:c>
      <x:c r="AT36" s="73" t="str">
        <x:f>IF(AND(AT$5&gt;=$E36,AT$5&lt;=$F36),IF(AT$5&lt;=$E36+ROUND(($F36-$E36)*$G36,0),2,1),"")</x:f>
      </x:c>
      <x:c r="AU36" s="73" t="str">
        <x:f>IF(AND(AU$5&gt;=$E36,AU$5&lt;=$F36),IF(AU$5&lt;=$E36+ROUND(($F36-$E36)*$G36,0),2,1),"")</x:f>
      </x:c>
      <x:c r="AV36" s="73" t="str">
        <x:f>IF(AND(AV$5&gt;=$E36,AV$5&lt;=$F36),IF(AV$5&lt;=$E36+ROUND(($F36-$E36)*$G36,0),2,1),"")</x:f>
      </x:c>
      <x:c r="AW36" s="73" t="str">
        <x:f>IF(AND(AW$5&gt;=$E36,AW$5&lt;=$F36),IF(AW$5&lt;=$E36+ROUND(($F36-$E36)*$G36,0),2,1),"")</x:f>
      </x:c>
      <x:c r="AX36" s="73" t="str">
        <x:f>IF(AND(AX$5&gt;=$E36,AX$5&lt;=$F36),IF(AX$5&lt;=$E36+ROUND(($F36-$E36)*$G36,0),2,1),"")</x:f>
      </x:c>
      <x:c r="AY36" s="73" t="str">
        <x:f>IF(AND(AY$5&gt;=$E36,AY$5&lt;=$F36),IF(AY$5&lt;=$E36+ROUND(($F36-$E36)*$G36,0),2,1),"")</x:f>
      </x:c>
      <x:c r="AZ36" s="73" t="str">
        <x:f>IF(AND(AZ$5&gt;=$E36,AZ$5&lt;=$F36),IF(AZ$5&lt;=$E36+ROUND(($F36-$E36)*$G36,0),2,1),"")</x:f>
      </x:c>
      <x:c r="BA36" s="73" t="str">
        <x:f>IF(AND(BA$5&gt;=$E36,BA$5&lt;=$F36),IF(BA$5&lt;=$E36+ROUND(($F36-$E36)*$G36,0),2,1),"")</x:f>
      </x:c>
      <x:c r="BB36" s="73" t="str">
        <x:f>IF(AND(BB$5&gt;=$E36,BB$5&lt;=$F36),IF(BB$5&lt;=$E36+ROUND(($F36-$E36)*$G36,0),2,1),"")</x:f>
      </x:c>
      <x:c r="BC36" s="73" t="str">
        <x:f>IF(AND(BC$5&gt;=$E36,BC$5&lt;=$F36),IF(BC$5&lt;=$E36+ROUND(($F36-$E36)*$G36,0),2,1),"")</x:f>
      </x:c>
      <x:c r="BD36" s="73" t="str">
        <x:f>IF(AND(BD$5&gt;=$E36,BD$5&lt;=$F36),IF(BD$5&lt;=$E36+ROUND(($F36-$E36)*$G36,0),2,1),"")</x:f>
      </x:c>
      <x:c r="BE36" s="73" t="str">
        <x:f>IF(AND(BE$5&gt;=$E36,BE$5&lt;=$F36),IF(BE$5&lt;=$E36+ROUND(($F36-$E36)*$G36,0),2,1),"")</x:f>
      </x:c>
      <x:c r="BF36" s="73" t="str">
        <x:f>IF(AND(BF$5&gt;=$E36,BF$5&lt;=$F36),IF(BF$5&lt;=$E36+ROUND(($F36-$E36)*$G36,0),2,1),"")</x:f>
      </x:c>
      <x:c r="BG36" s="73" t="str">
        <x:f>IF(AND(BG$5&gt;=$E36,BG$5&lt;=$F36),IF(BG$5&lt;=$E36+ROUND(($F36-$E36)*$G36,0),2,1),"")</x:f>
      </x:c>
      <x:c r="BH36" s="73" t="str">
        <x:f>IF(AND(BH$5&gt;=$E36,BH$5&lt;=$F36),IF(BH$5&lt;=$E36+ROUND(($F36-$E36)*$G36,0),2,1),"")</x:f>
      </x:c>
      <x:c r="BI36" s="73" t="str">
        <x:f>IF(AND(BI$5&gt;=$E36,BI$5&lt;=$F36),IF(BI$5&lt;=$E36+ROUND(($F36-$E36)*$G36,0),2,1),"")</x:f>
      </x:c>
      <x:c r="BJ36" s="73" t="str">
        <x:f>IF(AND(BJ$5&gt;=$E36,BJ$5&lt;=$F36),IF(BJ$5&lt;=$E36+ROUND(($F36-$E36)*$G36,0),2,1),"")</x:f>
      </x:c>
      <x:c r="BK36" s="73" t="str">
        <x:f>IF(AND(BK$5&gt;=$E36,BK$5&lt;=$F36),IF(BK$5&lt;=$E36+ROUND(($F36-$E36)*$G36,0),2,1),"")</x:f>
      </x:c>
      <x:c r="BL36" s="73" t="str">
        <x:f>IF(AND(BL$5&gt;=$E36,BL$5&lt;=$F36),IF(BL$5&lt;=$E36+ROUND(($F36-$E36)*$G36,0),2,1),"")</x:f>
      </x:c>
      <x:c r="BM36" s="73" t="str">
        <x:f>IF(AND(BM$5&gt;=$E36,BM$5&lt;=$F36),IF(BM$5&lt;=$E36+ROUND(($F36-$E36)*$G36,0),2,1),"")</x:f>
      </x:c>
      <x:c r="BN36" s="73" t="str">
        <x:f>IF(AND(BN$5&gt;=$E36,BN$5&lt;=$F36),IF(BN$5&lt;=$E36+ROUND(($F36-$E36)*$G36,0),2,1),"")</x:f>
      </x:c>
      <x:c r="BO36" s="73" t="str">
        <x:f>IF(AND(BO$5&gt;=$E36,BO$5&lt;=$F36),IF(BO$5&lt;=$E36+ROUND(($F36-$E36)*$G36,0),2,1),"")</x:f>
      </x:c>
      <x:c r="BP36" s="73" t="str">
        <x:f>IF(AND(BP$5&gt;=$E36,BP$5&lt;=$F36),IF(BP$5&lt;=$E36+ROUND(($F36-$E36)*$G36,0),2,1),"")</x:f>
      </x:c>
      <x:c r="BQ36" s="73" t="str">
        <x:f>IF(AND(BQ$5&gt;=$E36,BQ$5&lt;=$F36),IF(BQ$5&lt;=$E36+ROUND(($F36-$E36)*$G36,0),2,1),"")</x:f>
      </x:c>
      <x:c r="BR36" s="73" t="str">
        <x:f>IF(AND(BR$5&gt;=$E36,BR$5&lt;=$F36),IF(BR$5&lt;=$E36+ROUND(($F36-$E36)*$G36,0),2,1),"")</x:f>
      </x:c>
      <x:c r="BS36" s="73" t="str">
        <x:f>IF(AND(BS$5&gt;=$E36,BS$5&lt;=$F36),IF(BS$5&lt;=$E36+ROUND(($F36-$E36)*$G36,0),2,1),"")</x:f>
      </x:c>
      <x:c r="BT36" s="73" t="str">
        <x:f>IF(AND(BT$5&gt;=$E36,BT$5&lt;=$F36),IF(BT$5&lt;=$E36+ROUND(($F36-$E36)*$G36,0),2,1),"")</x:f>
      </x:c>
      <x:c r="BU36" s="73" t="str">
        <x:f>IF(AND(BU$5&gt;=$E36,BU$5&lt;=$F36),IF(BU$5&lt;=$E36+ROUND(($F36-$E36)*$G36,0),2,1),"")</x:f>
      </x:c>
      <x:c r="BV36" s="73" t="str">
        <x:f>IF(AND(BV$5&gt;=$E36,BV$5&lt;=$F36),IF(BV$5&lt;=$E36+ROUND(($F36-$E36)*$G36,0),2,1),"")</x:f>
      </x:c>
      <x:c r="BW36" s="73" t="str">
        <x:f>IF(AND(BW$5&gt;=$E36,BW$5&lt;=$F36),IF(BW$5&lt;=$E36+ROUND(($F36-$E36)*$G36,0),2,1),"")</x:f>
      </x:c>
      <x:c r="BX36" s="73" t="str">
        <x:f>IF(AND(BX$5&gt;=$E36,BX$5&lt;=$F36),IF(BX$5&lt;=$E36+ROUND(($F36-$E36)*$G36,0),2,1),"")</x:f>
      </x:c>
    </x:row>
    <x:row r="37" ht="22" customHeight="1">
      <x:c r="A37" s="49" t="str">
        <x:f>IF('Task Plan'!A37="","",'Task Plan'!A37)</x:f>
      </x:c>
      <x:c r="B37" s="75" t="str">
        <x:f>IF('Task Plan'!C37="","",'Task Plan'!C37)</x:f>
      </x:c>
      <x:c r="C37" s="49" t="str">
        <x:f>IF('Task Plan'!D37="","",'Task Plan'!D37)</x:f>
      </x:c>
      <x:c r="D37" s="49" t="str">
        <x:f>IF('Task Plan'!F37="","",'Task Plan'!F37)</x:f>
      </x:c>
      <x:c r="E37" s="65" t="str">
        <x:f>IF('Task Plan'!G37="","",'Task Plan'!G37)</x:f>
      </x:c>
      <x:c r="F37" s="65" t="str">
        <x:f>IF('Task Plan'!H37="","",'Task Plan'!H37)</x:f>
      </x:c>
      <x:c r="G37" s="67" t="str">
        <x:f>IF('Task Plan'!J37="","",'Task Plan'!J37)</x:f>
      </x:c>
      <x:c r="H37" s="49" t="str">
        <x:f>IF('Task Plan'!I37="","",'Task Plan'!I37)</x:f>
      </x:c>
      <x:c r="I37" s="73" t="str">
        <x:f>IF(AND(I$5&gt;=$E37,I$5&lt;=$F37),IF(I$5&lt;=$E37+ROUND(($F37-$E37)*$G37,0),2,1),"")</x:f>
      </x:c>
      <x:c r="J37" s="73" t="str">
        <x:f>IF(AND(J$5&gt;=$E37,J$5&lt;=$F37),IF(J$5&lt;=$E37+ROUND(($F37-$E37)*$G37,0),2,1),"")</x:f>
      </x:c>
      <x:c r="K37" s="73" t="str">
        <x:f>IF(AND(K$5&gt;=$E37,K$5&lt;=$F37),IF(K$5&lt;=$E37+ROUND(($F37-$E37)*$G37,0),2,1),"")</x:f>
      </x:c>
      <x:c r="L37" s="73" t="str">
        <x:f>IF(AND(L$5&gt;=$E37,L$5&lt;=$F37),IF(L$5&lt;=$E37+ROUND(($F37-$E37)*$G37,0),2,1),"")</x:f>
      </x:c>
      <x:c r="M37" s="73" t="str">
        <x:f>IF(AND(M$5&gt;=$E37,M$5&lt;=$F37),IF(M$5&lt;=$E37+ROUND(($F37-$E37)*$G37,0),2,1),"")</x:f>
      </x:c>
      <x:c r="N37" s="73" t="str">
        <x:f>IF(AND(N$5&gt;=$E37,N$5&lt;=$F37),IF(N$5&lt;=$E37+ROUND(($F37-$E37)*$G37,0),2,1),"")</x:f>
      </x:c>
      <x:c r="O37" s="73" t="str">
        <x:f>IF(AND(O$5&gt;=$E37,O$5&lt;=$F37),IF(O$5&lt;=$E37+ROUND(($F37-$E37)*$G37,0),2,1),"")</x:f>
      </x:c>
      <x:c r="P37" s="73" t="str">
        <x:f>IF(AND(P$5&gt;=$E37,P$5&lt;=$F37),IF(P$5&lt;=$E37+ROUND(($F37-$E37)*$G37,0),2,1),"")</x:f>
      </x:c>
      <x:c r="Q37" s="73" t="str">
        <x:f>IF(AND(Q$5&gt;=$E37,Q$5&lt;=$F37),IF(Q$5&lt;=$E37+ROUND(($F37-$E37)*$G37,0),2,1),"")</x:f>
      </x:c>
      <x:c r="R37" s="73" t="str">
        <x:f>IF(AND(R$5&gt;=$E37,R$5&lt;=$F37),IF(R$5&lt;=$E37+ROUND(($F37-$E37)*$G37,0),2,1),"")</x:f>
      </x:c>
      <x:c r="S37" s="73" t="str">
        <x:f>IF(AND(S$5&gt;=$E37,S$5&lt;=$F37),IF(S$5&lt;=$E37+ROUND(($F37-$E37)*$G37,0),2,1),"")</x:f>
      </x:c>
      <x:c r="T37" s="73" t="str">
        <x:f>IF(AND(T$5&gt;=$E37,T$5&lt;=$F37),IF(T$5&lt;=$E37+ROUND(($F37-$E37)*$G37,0),2,1),"")</x:f>
      </x:c>
      <x:c r="U37" s="73" t="str">
        <x:f>IF(AND(U$5&gt;=$E37,U$5&lt;=$F37),IF(U$5&lt;=$E37+ROUND(($F37-$E37)*$G37,0),2,1),"")</x:f>
      </x:c>
      <x:c r="V37" s="73" t="str">
        <x:f>IF(AND(V$5&gt;=$E37,V$5&lt;=$F37),IF(V$5&lt;=$E37+ROUND(($F37-$E37)*$G37,0),2,1),"")</x:f>
      </x:c>
      <x:c r="W37" s="73" t="str">
        <x:f>IF(AND(W$5&gt;=$E37,W$5&lt;=$F37),IF(W$5&lt;=$E37+ROUND(($F37-$E37)*$G37,0),2,1),"")</x:f>
      </x:c>
      <x:c r="X37" s="73" t="str">
        <x:f>IF(AND(X$5&gt;=$E37,X$5&lt;=$F37),IF(X$5&lt;=$E37+ROUND(($F37-$E37)*$G37,0),2,1),"")</x:f>
      </x:c>
      <x:c r="Y37" s="73" t="str">
        <x:f>IF(AND(Y$5&gt;=$E37,Y$5&lt;=$F37),IF(Y$5&lt;=$E37+ROUND(($F37-$E37)*$G37,0),2,1),"")</x:f>
      </x:c>
      <x:c r="Z37" s="73" t="str">
        <x:f>IF(AND(Z$5&gt;=$E37,Z$5&lt;=$F37),IF(Z$5&lt;=$E37+ROUND(($F37-$E37)*$G37,0),2,1),"")</x:f>
      </x:c>
      <x:c r="AA37" s="73" t="str">
        <x:f>IF(AND(AA$5&gt;=$E37,AA$5&lt;=$F37),IF(AA$5&lt;=$E37+ROUND(($F37-$E37)*$G37,0),2,1),"")</x:f>
      </x:c>
      <x:c r="AB37" s="73" t="str">
        <x:f>IF(AND(AB$5&gt;=$E37,AB$5&lt;=$F37),IF(AB$5&lt;=$E37+ROUND(($F37-$E37)*$G37,0),2,1),"")</x:f>
      </x:c>
      <x:c r="AC37" s="73" t="str">
        <x:f>IF(AND(AC$5&gt;=$E37,AC$5&lt;=$F37),IF(AC$5&lt;=$E37+ROUND(($F37-$E37)*$G37,0),2,1),"")</x:f>
      </x:c>
      <x:c r="AD37" s="73" t="str">
        <x:f>IF(AND(AD$5&gt;=$E37,AD$5&lt;=$F37),IF(AD$5&lt;=$E37+ROUND(($F37-$E37)*$G37,0),2,1),"")</x:f>
      </x:c>
      <x:c r="AE37" s="73" t="str">
        <x:f>IF(AND(AE$5&gt;=$E37,AE$5&lt;=$F37),IF(AE$5&lt;=$E37+ROUND(($F37-$E37)*$G37,0),2,1),"")</x:f>
      </x:c>
      <x:c r="AF37" s="73" t="str">
        <x:f>IF(AND(AF$5&gt;=$E37,AF$5&lt;=$F37),IF(AF$5&lt;=$E37+ROUND(($F37-$E37)*$G37,0),2,1),"")</x:f>
      </x:c>
      <x:c r="AG37" s="73" t="str">
        <x:f>IF(AND(AG$5&gt;=$E37,AG$5&lt;=$F37),IF(AG$5&lt;=$E37+ROUND(($F37-$E37)*$G37,0),2,1),"")</x:f>
      </x:c>
      <x:c r="AH37" s="73" t="str">
        <x:f>IF(AND(AH$5&gt;=$E37,AH$5&lt;=$F37),IF(AH$5&lt;=$E37+ROUND(($F37-$E37)*$G37,0),2,1),"")</x:f>
      </x:c>
      <x:c r="AI37" s="73" t="str">
        <x:f>IF(AND(AI$5&gt;=$E37,AI$5&lt;=$F37),IF(AI$5&lt;=$E37+ROUND(($F37-$E37)*$G37,0),2,1),"")</x:f>
      </x:c>
      <x:c r="AJ37" s="73" t="str">
        <x:f>IF(AND(AJ$5&gt;=$E37,AJ$5&lt;=$F37),IF(AJ$5&lt;=$E37+ROUND(($F37-$E37)*$G37,0),2,1),"")</x:f>
      </x:c>
      <x:c r="AK37" s="73" t="str">
        <x:f>IF(AND(AK$5&gt;=$E37,AK$5&lt;=$F37),IF(AK$5&lt;=$E37+ROUND(($F37-$E37)*$G37,0),2,1),"")</x:f>
      </x:c>
      <x:c r="AL37" s="73" t="str">
        <x:f>IF(AND(AL$5&gt;=$E37,AL$5&lt;=$F37),IF(AL$5&lt;=$E37+ROUND(($F37-$E37)*$G37,0),2,1),"")</x:f>
      </x:c>
      <x:c r="AM37" s="73" t="str">
        <x:f>IF(AND(AM$5&gt;=$E37,AM$5&lt;=$F37),IF(AM$5&lt;=$E37+ROUND(($F37-$E37)*$G37,0),2,1),"")</x:f>
      </x:c>
      <x:c r="AN37" s="73" t="str">
        <x:f>IF(AND(AN$5&gt;=$E37,AN$5&lt;=$F37),IF(AN$5&lt;=$E37+ROUND(($F37-$E37)*$G37,0),2,1),"")</x:f>
      </x:c>
      <x:c r="AO37" s="73" t="str">
        <x:f>IF(AND(AO$5&gt;=$E37,AO$5&lt;=$F37),IF(AO$5&lt;=$E37+ROUND(($F37-$E37)*$G37,0),2,1),"")</x:f>
      </x:c>
      <x:c r="AP37" s="73" t="str">
        <x:f>IF(AND(AP$5&gt;=$E37,AP$5&lt;=$F37),IF(AP$5&lt;=$E37+ROUND(($F37-$E37)*$G37,0),2,1),"")</x:f>
      </x:c>
      <x:c r="AQ37" s="73" t="str">
        <x:f>IF(AND(AQ$5&gt;=$E37,AQ$5&lt;=$F37),IF(AQ$5&lt;=$E37+ROUND(($F37-$E37)*$G37,0),2,1),"")</x:f>
      </x:c>
      <x:c r="AR37" s="73" t="str">
        <x:f>IF(AND(AR$5&gt;=$E37,AR$5&lt;=$F37),IF(AR$5&lt;=$E37+ROUND(($F37-$E37)*$G37,0),2,1),"")</x:f>
      </x:c>
      <x:c r="AS37" s="73" t="str">
        <x:f>IF(AND(AS$5&gt;=$E37,AS$5&lt;=$F37),IF(AS$5&lt;=$E37+ROUND(($F37-$E37)*$G37,0),2,1),"")</x:f>
      </x:c>
      <x:c r="AT37" s="73" t="str">
        <x:f>IF(AND(AT$5&gt;=$E37,AT$5&lt;=$F37),IF(AT$5&lt;=$E37+ROUND(($F37-$E37)*$G37,0),2,1),"")</x:f>
      </x:c>
      <x:c r="AU37" s="73" t="str">
        <x:f>IF(AND(AU$5&gt;=$E37,AU$5&lt;=$F37),IF(AU$5&lt;=$E37+ROUND(($F37-$E37)*$G37,0),2,1),"")</x:f>
      </x:c>
      <x:c r="AV37" s="73" t="str">
        <x:f>IF(AND(AV$5&gt;=$E37,AV$5&lt;=$F37),IF(AV$5&lt;=$E37+ROUND(($F37-$E37)*$G37,0),2,1),"")</x:f>
      </x:c>
      <x:c r="AW37" s="73" t="str">
        <x:f>IF(AND(AW$5&gt;=$E37,AW$5&lt;=$F37),IF(AW$5&lt;=$E37+ROUND(($F37-$E37)*$G37,0),2,1),"")</x:f>
      </x:c>
      <x:c r="AX37" s="73" t="str">
        <x:f>IF(AND(AX$5&gt;=$E37,AX$5&lt;=$F37),IF(AX$5&lt;=$E37+ROUND(($F37-$E37)*$G37,0),2,1),"")</x:f>
      </x:c>
      <x:c r="AY37" s="73" t="str">
        <x:f>IF(AND(AY$5&gt;=$E37,AY$5&lt;=$F37),IF(AY$5&lt;=$E37+ROUND(($F37-$E37)*$G37,0),2,1),"")</x:f>
      </x:c>
      <x:c r="AZ37" s="73" t="str">
        <x:f>IF(AND(AZ$5&gt;=$E37,AZ$5&lt;=$F37),IF(AZ$5&lt;=$E37+ROUND(($F37-$E37)*$G37,0),2,1),"")</x:f>
      </x:c>
      <x:c r="BA37" s="73" t="str">
        <x:f>IF(AND(BA$5&gt;=$E37,BA$5&lt;=$F37),IF(BA$5&lt;=$E37+ROUND(($F37-$E37)*$G37,0),2,1),"")</x:f>
      </x:c>
      <x:c r="BB37" s="73" t="str">
        <x:f>IF(AND(BB$5&gt;=$E37,BB$5&lt;=$F37),IF(BB$5&lt;=$E37+ROUND(($F37-$E37)*$G37,0),2,1),"")</x:f>
      </x:c>
      <x:c r="BC37" s="73" t="str">
        <x:f>IF(AND(BC$5&gt;=$E37,BC$5&lt;=$F37),IF(BC$5&lt;=$E37+ROUND(($F37-$E37)*$G37,0),2,1),"")</x:f>
      </x:c>
      <x:c r="BD37" s="73" t="str">
        <x:f>IF(AND(BD$5&gt;=$E37,BD$5&lt;=$F37),IF(BD$5&lt;=$E37+ROUND(($F37-$E37)*$G37,0),2,1),"")</x:f>
      </x:c>
      <x:c r="BE37" s="73" t="str">
        <x:f>IF(AND(BE$5&gt;=$E37,BE$5&lt;=$F37),IF(BE$5&lt;=$E37+ROUND(($F37-$E37)*$G37,0),2,1),"")</x:f>
      </x:c>
      <x:c r="BF37" s="73" t="str">
        <x:f>IF(AND(BF$5&gt;=$E37,BF$5&lt;=$F37),IF(BF$5&lt;=$E37+ROUND(($F37-$E37)*$G37,0),2,1),"")</x:f>
      </x:c>
      <x:c r="BG37" s="73" t="str">
        <x:f>IF(AND(BG$5&gt;=$E37,BG$5&lt;=$F37),IF(BG$5&lt;=$E37+ROUND(($F37-$E37)*$G37,0),2,1),"")</x:f>
      </x:c>
      <x:c r="BH37" s="73" t="str">
        <x:f>IF(AND(BH$5&gt;=$E37,BH$5&lt;=$F37),IF(BH$5&lt;=$E37+ROUND(($F37-$E37)*$G37,0),2,1),"")</x:f>
      </x:c>
      <x:c r="BI37" s="73" t="str">
        <x:f>IF(AND(BI$5&gt;=$E37,BI$5&lt;=$F37),IF(BI$5&lt;=$E37+ROUND(($F37-$E37)*$G37,0),2,1),"")</x:f>
      </x:c>
      <x:c r="BJ37" s="73" t="str">
        <x:f>IF(AND(BJ$5&gt;=$E37,BJ$5&lt;=$F37),IF(BJ$5&lt;=$E37+ROUND(($F37-$E37)*$G37,0),2,1),"")</x:f>
      </x:c>
      <x:c r="BK37" s="73" t="str">
        <x:f>IF(AND(BK$5&gt;=$E37,BK$5&lt;=$F37),IF(BK$5&lt;=$E37+ROUND(($F37-$E37)*$G37,0),2,1),"")</x:f>
      </x:c>
      <x:c r="BL37" s="73" t="str">
        <x:f>IF(AND(BL$5&gt;=$E37,BL$5&lt;=$F37),IF(BL$5&lt;=$E37+ROUND(($F37-$E37)*$G37,0),2,1),"")</x:f>
      </x:c>
      <x:c r="BM37" s="73" t="str">
        <x:f>IF(AND(BM$5&gt;=$E37,BM$5&lt;=$F37),IF(BM$5&lt;=$E37+ROUND(($F37-$E37)*$G37,0),2,1),"")</x:f>
      </x:c>
      <x:c r="BN37" s="73" t="str">
        <x:f>IF(AND(BN$5&gt;=$E37,BN$5&lt;=$F37),IF(BN$5&lt;=$E37+ROUND(($F37-$E37)*$G37,0),2,1),"")</x:f>
      </x:c>
      <x:c r="BO37" s="73" t="str">
        <x:f>IF(AND(BO$5&gt;=$E37,BO$5&lt;=$F37),IF(BO$5&lt;=$E37+ROUND(($F37-$E37)*$G37,0),2,1),"")</x:f>
      </x:c>
      <x:c r="BP37" s="73" t="str">
        <x:f>IF(AND(BP$5&gt;=$E37,BP$5&lt;=$F37),IF(BP$5&lt;=$E37+ROUND(($F37-$E37)*$G37,0),2,1),"")</x:f>
      </x:c>
      <x:c r="BQ37" s="73" t="str">
        <x:f>IF(AND(BQ$5&gt;=$E37,BQ$5&lt;=$F37),IF(BQ$5&lt;=$E37+ROUND(($F37-$E37)*$G37,0),2,1),"")</x:f>
      </x:c>
      <x:c r="BR37" s="73" t="str">
        <x:f>IF(AND(BR$5&gt;=$E37,BR$5&lt;=$F37),IF(BR$5&lt;=$E37+ROUND(($F37-$E37)*$G37,0),2,1),"")</x:f>
      </x:c>
      <x:c r="BS37" s="73" t="str">
        <x:f>IF(AND(BS$5&gt;=$E37,BS$5&lt;=$F37),IF(BS$5&lt;=$E37+ROUND(($F37-$E37)*$G37,0),2,1),"")</x:f>
      </x:c>
      <x:c r="BT37" s="73" t="str">
        <x:f>IF(AND(BT$5&gt;=$E37,BT$5&lt;=$F37),IF(BT$5&lt;=$E37+ROUND(($F37-$E37)*$G37,0),2,1),"")</x:f>
      </x:c>
      <x:c r="BU37" s="73" t="str">
        <x:f>IF(AND(BU$5&gt;=$E37,BU$5&lt;=$F37),IF(BU$5&lt;=$E37+ROUND(($F37-$E37)*$G37,0),2,1),"")</x:f>
      </x:c>
      <x:c r="BV37" s="73" t="str">
        <x:f>IF(AND(BV$5&gt;=$E37,BV$5&lt;=$F37),IF(BV$5&lt;=$E37+ROUND(($F37-$E37)*$G37,0),2,1),"")</x:f>
      </x:c>
      <x:c r="BW37" s="73" t="str">
        <x:f>IF(AND(BW$5&gt;=$E37,BW$5&lt;=$F37),IF(BW$5&lt;=$E37+ROUND(($F37-$E37)*$G37,0),2,1),"")</x:f>
      </x:c>
      <x:c r="BX37" s="73" t="str">
        <x:f>IF(AND(BX$5&gt;=$E37,BX$5&lt;=$F37),IF(BX$5&lt;=$E37+ROUND(($F37-$E37)*$G37,0),2,1),"")</x:f>
      </x:c>
    </x:row>
    <x:row r="38" ht="22" customHeight="1">
      <x:c r="A38" s="49" t="str">
        <x:f>IF('Task Plan'!A38="","",'Task Plan'!A38)</x:f>
      </x:c>
      <x:c r="B38" s="75" t="str">
        <x:f>IF('Task Plan'!C38="","",'Task Plan'!C38)</x:f>
      </x:c>
      <x:c r="C38" s="49" t="str">
        <x:f>IF('Task Plan'!D38="","",'Task Plan'!D38)</x:f>
      </x:c>
      <x:c r="D38" s="49" t="str">
        <x:f>IF('Task Plan'!F38="","",'Task Plan'!F38)</x:f>
      </x:c>
      <x:c r="E38" s="65" t="str">
        <x:f>IF('Task Plan'!G38="","",'Task Plan'!G38)</x:f>
      </x:c>
      <x:c r="F38" s="65" t="str">
        <x:f>IF('Task Plan'!H38="","",'Task Plan'!H38)</x:f>
      </x:c>
      <x:c r="G38" s="67" t="str">
        <x:f>IF('Task Plan'!J38="","",'Task Plan'!J38)</x:f>
      </x:c>
      <x:c r="H38" s="49" t="str">
        <x:f>IF('Task Plan'!I38="","",'Task Plan'!I38)</x:f>
      </x:c>
      <x:c r="I38" s="73" t="str">
        <x:f>IF(AND(I$5&gt;=$E38,I$5&lt;=$F38),IF(I$5&lt;=$E38+ROUND(($F38-$E38)*$G38,0),2,1),"")</x:f>
      </x:c>
      <x:c r="J38" s="73" t="str">
        <x:f>IF(AND(J$5&gt;=$E38,J$5&lt;=$F38),IF(J$5&lt;=$E38+ROUND(($F38-$E38)*$G38,0),2,1),"")</x:f>
      </x:c>
      <x:c r="K38" s="73" t="str">
        <x:f>IF(AND(K$5&gt;=$E38,K$5&lt;=$F38),IF(K$5&lt;=$E38+ROUND(($F38-$E38)*$G38,0),2,1),"")</x:f>
      </x:c>
      <x:c r="L38" s="73" t="str">
        <x:f>IF(AND(L$5&gt;=$E38,L$5&lt;=$F38),IF(L$5&lt;=$E38+ROUND(($F38-$E38)*$G38,0),2,1),"")</x:f>
      </x:c>
      <x:c r="M38" s="73" t="str">
        <x:f>IF(AND(M$5&gt;=$E38,M$5&lt;=$F38),IF(M$5&lt;=$E38+ROUND(($F38-$E38)*$G38,0),2,1),"")</x:f>
      </x:c>
      <x:c r="N38" s="73" t="str">
        <x:f>IF(AND(N$5&gt;=$E38,N$5&lt;=$F38),IF(N$5&lt;=$E38+ROUND(($F38-$E38)*$G38,0),2,1),"")</x:f>
      </x:c>
      <x:c r="O38" s="73" t="str">
        <x:f>IF(AND(O$5&gt;=$E38,O$5&lt;=$F38),IF(O$5&lt;=$E38+ROUND(($F38-$E38)*$G38,0),2,1),"")</x:f>
      </x:c>
      <x:c r="P38" s="73" t="str">
        <x:f>IF(AND(P$5&gt;=$E38,P$5&lt;=$F38),IF(P$5&lt;=$E38+ROUND(($F38-$E38)*$G38,0),2,1),"")</x:f>
      </x:c>
      <x:c r="Q38" s="73" t="str">
        <x:f>IF(AND(Q$5&gt;=$E38,Q$5&lt;=$F38),IF(Q$5&lt;=$E38+ROUND(($F38-$E38)*$G38,0),2,1),"")</x:f>
      </x:c>
      <x:c r="R38" s="73" t="str">
        <x:f>IF(AND(R$5&gt;=$E38,R$5&lt;=$F38),IF(R$5&lt;=$E38+ROUND(($F38-$E38)*$G38,0),2,1),"")</x:f>
      </x:c>
      <x:c r="S38" s="73" t="str">
        <x:f>IF(AND(S$5&gt;=$E38,S$5&lt;=$F38),IF(S$5&lt;=$E38+ROUND(($F38-$E38)*$G38,0),2,1),"")</x:f>
      </x:c>
      <x:c r="T38" s="73" t="str">
        <x:f>IF(AND(T$5&gt;=$E38,T$5&lt;=$F38),IF(T$5&lt;=$E38+ROUND(($F38-$E38)*$G38,0),2,1),"")</x:f>
      </x:c>
      <x:c r="U38" s="73" t="str">
        <x:f>IF(AND(U$5&gt;=$E38,U$5&lt;=$F38),IF(U$5&lt;=$E38+ROUND(($F38-$E38)*$G38,0),2,1),"")</x:f>
      </x:c>
      <x:c r="V38" s="73" t="str">
        <x:f>IF(AND(V$5&gt;=$E38,V$5&lt;=$F38),IF(V$5&lt;=$E38+ROUND(($F38-$E38)*$G38,0),2,1),"")</x:f>
      </x:c>
      <x:c r="W38" s="73" t="str">
        <x:f>IF(AND(W$5&gt;=$E38,W$5&lt;=$F38),IF(W$5&lt;=$E38+ROUND(($F38-$E38)*$G38,0),2,1),"")</x:f>
      </x:c>
      <x:c r="X38" s="73" t="str">
        <x:f>IF(AND(X$5&gt;=$E38,X$5&lt;=$F38),IF(X$5&lt;=$E38+ROUND(($F38-$E38)*$G38,0),2,1),"")</x:f>
      </x:c>
      <x:c r="Y38" s="73" t="str">
        <x:f>IF(AND(Y$5&gt;=$E38,Y$5&lt;=$F38),IF(Y$5&lt;=$E38+ROUND(($F38-$E38)*$G38,0),2,1),"")</x:f>
      </x:c>
      <x:c r="Z38" s="73" t="str">
        <x:f>IF(AND(Z$5&gt;=$E38,Z$5&lt;=$F38),IF(Z$5&lt;=$E38+ROUND(($F38-$E38)*$G38,0),2,1),"")</x:f>
      </x:c>
      <x:c r="AA38" s="73" t="str">
        <x:f>IF(AND(AA$5&gt;=$E38,AA$5&lt;=$F38),IF(AA$5&lt;=$E38+ROUND(($F38-$E38)*$G38,0),2,1),"")</x:f>
      </x:c>
      <x:c r="AB38" s="73" t="str">
        <x:f>IF(AND(AB$5&gt;=$E38,AB$5&lt;=$F38),IF(AB$5&lt;=$E38+ROUND(($F38-$E38)*$G38,0),2,1),"")</x:f>
      </x:c>
      <x:c r="AC38" s="73" t="str">
        <x:f>IF(AND(AC$5&gt;=$E38,AC$5&lt;=$F38),IF(AC$5&lt;=$E38+ROUND(($F38-$E38)*$G38,0),2,1),"")</x:f>
      </x:c>
      <x:c r="AD38" s="73" t="str">
        <x:f>IF(AND(AD$5&gt;=$E38,AD$5&lt;=$F38),IF(AD$5&lt;=$E38+ROUND(($F38-$E38)*$G38,0),2,1),"")</x:f>
      </x:c>
      <x:c r="AE38" s="73" t="str">
        <x:f>IF(AND(AE$5&gt;=$E38,AE$5&lt;=$F38),IF(AE$5&lt;=$E38+ROUND(($F38-$E38)*$G38,0),2,1),"")</x:f>
      </x:c>
      <x:c r="AF38" s="73" t="str">
        <x:f>IF(AND(AF$5&gt;=$E38,AF$5&lt;=$F38),IF(AF$5&lt;=$E38+ROUND(($F38-$E38)*$G38,0),2,1),"")</x:f>
      </x:c>
      <x:c r="AG38" s="73" t="str">
        <x:f>IF(AND(AG$5&gt;=$E38,AG$5&lt;=$F38),IF(AG$5&lt;=$E38+ROUND(($F38-$E38)*$G38,0),2,1),"")</x:f>
      </x:c>
      <x:c r="AH38" s="73" t="str">
        <x:f>IF(AND(AH$5&gt;=$E38,AH$5&lt;=$F38),IF(AH$5&lt;=$E38+ROUND(($F38-$E38)*$G38,0),2,1),"")</x:f>
      </x:c>
      <x:c r="AI38" s="73" t="str">
        <x:f>IF(AND(AI$5&gt;=$E38,AI$5&lt;=$F38),IF(AI$5&lt;=$E38+ROUND(($F38-$E38)*$G38,0),2,1),"")</x:f>
      </x:c>
      <x:c r="AJ38" s="73" t="str">
        <x:f>IF(AND(AJ$5&gt;=$E38,AJ$5&lt;=$F38),IF(AJ$5&lt;=$E38+ROUND(($F38-$E38)*$G38,0),2,1),"")</x:f>
      </x:c>
      <x:c r="AK38" s="73" t="str">
        <x:f>IF(AND(AK$5&gt;=$E38,AK$5&lt;=$F38),IF(AK$5&lt;=$E38+ROUND(($F38-$E38)*$G38,0),2,1),"")</x:f>
      </x:c>
      <x:c r="AL38" s="73" t="str">
        <x:f>IF(AND(AL$5&gt;=$E38,AL$5&lt;=$F38),IF(AL$5&lt;=$E38+ROUND(($F38-$E38)*$G38,0),2,1),"")</x:f>
      </x:c>
      <x:c r="AM38" s="73" t="str">
        <x:f>IF(AND(AM$5&gt;=$E38,AM$5&lt;=$F38),IF(AM$5&lt;=$E38+ROUND(($F38-$E38)*$G38,0),2,1),"")</x:f>
      </x:c>
      <x:c r="AN38" s="73" t="str">
        <x:f>IF(AND(AN$5&gt;=$E38,AN$5&lt;=$F38),IF(AN$5&lt;=$E38+ROUND(($F38-$E38)*$G38,0),2,1),"")</x:f>
      </x:c>
      <x:c r="AO38" s="73" t="str">
        <x:f>IF(AND(AO$5&gt;=$E38,AO$5&lt;=$F38),IF(AO$5&lt;=$E38+ROUND(($F38-$E38)*$G38,0),2,1),"")</x:f>
      </x:c>
      <x:c r="AP38" s="73" t="str">
        <x:f>IF(AND(AP$5&gt;=$E38,AP$5&lt;=$F38),IF(AP$5&lt;=$E38+ROUND(($F38-$E38)*$G38,0),2,1),"")</x:f>
      </x:c>
      <x:c r="AQ38" s="73" t="str">
        <x:f>IF(AND(AQ$5&gt;=$E38,AQ$5&lt;=$F38),IF(AQ$5&lt;=$E38+ROUND(($F38-$E38)*$G38,0),2,1),"")</x:f>
      </x:c>
      <x:c r="AR38" s="73" t="str">
        <x:f>IF(AND(AR$5&gt;=$E38,AR$5&lt;=$F38),IF(AR$5&lt;=$E38+ROUND(($F38-$E38)*$G38,0),2,1),"")</x:f>
      </x:c>
      <x:c r="AS38" s="73" t="str">
        <x:f>IF(AND(AS$5&gt;=$E38,AS$5&lt;=$F38),IF(AS$5&lt;=$E38+ROUND(($F38-$E38)*$G38,0),2,1),"")</x:f>
      </x:c>
      <x:c r="AT38" s="73" t="str">
        <x:f>IF(AND(AT$5&gt;=$E38,AT$5&lt;=$F38),IF(AT$5&lt;=$E38+ROUND(($F38-$E38)*$G38,0),2,1),"")</x:f>
      </x:c>
      <x:c r="AU38" s="73" t="str">
        <x:f>IF(AND(AU$5&gt;=$E38,AU$5&lt;=$F38),IF(AU$5&lt;=$E38+ROUND(($F38-$E38)*$G38,0),2,1),"")</x:f>
      </x:c>
      <x:c r="AV38" s="73" t="str">
        <x:f>IF(AND(AV$5&gt;=$E38,AV$5&lt;=$F38),IF(AV$5&lt;=$E38+ROUND(($F38-$E38)*$G38,0),2,1),"")</x:f>
      </x:c>
      <x:c r="AW38" s="73" t="str">
        <x:f>IF(AND(AW$5&gt;=$E38,AW$5&lt;=$F38),IF(AW$5&lt;=$E38+ROUND(($F38-$E38)*$G38,0),2,1),"")</x:f>
      </x:c>
      <x:c r="AX38" s="73" t="str">
        <x:f>IF(AND(AX$5&gt;=$E38,AX$5&lt;=$F38),IF(AX$5&lt;=$E38+ROUND(($F38-$E38)*$G38,0),2,1),"")</x:f>
      </x:c>
      <x:c r="AY38" s="73" t="str">
        <x:f>IF(AND(AY$5&gt;=$E38,AY$5&lt;=$F38),IF(AY$5&lt;=$E38+ROUND(($F38-$E38)*$G38,0),2,1),"")</x:f>
      </x:c>
      <x:c r="AZ38" s="73" t="str">
        <x:f>IF(AND(AZ$5&gt;=$E38,AZ$5&lt;=$F38),IF(AZ$5&lt;=$E38+ROUND(($F38-$E38)*$G38,0),2,1),"")</x:f>
      </x:c>
      <x:c r="BA38" s="73" t="str">
        <x:f>IF(AND(BA$5&gt;=$E38,BA$5&lt;=$F38),IF(BA$5&lt;=$E38+ROUND(($F38-$E38)*$G38,0),2,1),"")</x:f>
      </x:c>
      <x:c r="BB38" s="73" t="str">
        <x:f>IF(AND(BB$5&gt;=$E38,BB$5&lt;=$F38),IF(BB$5&lt;=$E38+ROUND(($F38-$E38)*$G38,0),2,1),"")</x:f>
      </x:c>
      <x:c r="BC38" s="73" t="str">
        <x:f>IF(AND(BC$5&gt;=$E38,BC$5&lt;=$F38),IF(BC$5&lt;=$E38+ROUND(($F38-$E38)*$G38,0),2,1),"")</x:f>
      </x:c>
      <x:c r="BD38" s="73" t="str">
        <x:f>IF(AND(BD$5&gt;=$E38,BD$5&lt;=$F38),IF(BD$5&lt;=$E38+ROUND(($F38-$E38)*$G38,0),2,1),"")</x:f>
      </x:c>
      <x:c r="BE38" s="73" t="str">
        <x:f>IF(AND(BE$5&gt;=$E38,BE$5&lt;=$F38),IF(BE$5&lt;=$E38+ROUND(($F38-$E38)*$G38,0),2,1),"")</x:f>
      </x:c>
      <x:c r="BF38" s="73" t="str">
        <x:f>IF(AND(BF$5&gt;=$E38,BF$5&lt;=$F38),IF(BF$5&lt;=$E38+ROUND(($F38-$E38)*$G38,0),2,1),"")</x:f>
      </x:c>
      <x:c r="BG38" s="73" t="str">
        <x:f>IF(AND(BG$5&gt;=$E38,BG$5&lt;=$F38),IF(BG$5&lt;=$E38+ROUND(($F38-$E38)*$G38,0),2,1),"")</x:f>
      </x:c>
      <x:c r="BH38" s="73" t="str">
        <x:f>IF(AND(BH$5&gt;=$E38,BH$5&lt;=$F38),IF(BH$5&lt;=$E38+ROUND(($F38-$E38)*$G38,0),2,1),"")</x:f>
      </x:c>
      <x:c r="BI38" s="73" t="str">
        <x:f>IF(AND(BI$5&gt;=$E38,BI$5&lt;=$F38),IF(BI$5&lt;=$E38+ROUND(($F38-$E38)*$G38,0),2,1),"")</x:f>
      </x:c>
      <x:c r="BJ38" s="73" t="str">
        <x:f>IF(AND(BJ$5&gt;=$E38,BJ$5&lt;=$F38),IF(BJ$5&lt;=$E38+ROUND(($F38-$E38)*$G38,0),2,1),"")</x:f>
      </x:c>
      <x:c r="BK38" s="73" t="str">
        <x:f>IF(AND(BK$5&gt;=$E38,BK$5&lt;=$F38),IF(BK$5&lt;=$E38+ROUND(($F38-$E38)*$G38,0),2,1),"")</x:f>
      </x:c>
      <x:c r="BL38" s="73" t="str">
        <x:f>IF(AND(BL$5&gt;=$E38,BL$5&lt;=$F38),IF(BL$5&lt;=$E38+ROUND(($F38-$E38)*$G38,0),2,1),"")</x:f>
      </x:c>
      <x:c r="BM38" s="73" t="str">
        <x:f>IF(AND(BM$5&gt;=$E38,BM$5&lt;=$F38),IF(BM$5&lt;=$E38+ROUND(($F38-$E38)*$G38,0),2,1),"")</x:f>
      </x:c>
      <x:c r="BN38" s="73" t="str">
        <x:f>IF(AND(BN$5&gt;=$E38,BN$5&lt;=$F38),IF(BN$5&lt;=$E38+ROUND(($F38-$E38)*$G38,0),2,1),"")</x:f>
      </x:c>
      <x:c r="BO38" s="73" t="str">
        <x:f>IF(AND(BO$5&gt;=$E38,BO$5&lt;=$F38),IF(BO$5&lt;=$E38+ROUND(($F38-$E38)*$G38,0),2,1),"")</x:f>
      </x:c>
      <x:c r="BP38" s="73" t="str">
        <x:f>IF(AND(BP$5&gt;=$E38,BP$5&lt;=$F38),IF(BP$5&lt;=$E38+ROUND(($F38-$E38)*$G38,0),2,1),"")</x:f>
      </x:c>
      <x:c r="BQ38" s="73" t="str">
        <x:f>IF(AND(BQ$5&gt;=$E38,BQ$5&lt;=$F38),IF(BQ$5&lt;=$E38+ROUND(($F38-$E38)*$G38,0),2,1),"")</x:f>
      </x:c>
      <x:c r="BR38" s="73" t="str">
        <x:f>IF(AND(BR$5&gt;=$E38,BR$5&lt;=$F38),IF(BR$5&lt;=$E38+ROUND(($F38-$E38)*$G38,0),2,1),"")</x:f>
      </x:c>
      <x:c r="BS38" s="73" t="str">
        <x:f>IF(AND(BS$5&gt;=$E38,BS$5&lt;=$F38),IF(BS$5&lt;=$E38+ROUND(($F38-$E38)*$G38,0),2,1),"")</x:f>
      </x:c>
      <x:c r="BT38" s="73" t="str">
        <x:f>IF(AND(BT$5&gt;=$E38,BT$5&lt;=$F38),IF(BT$5&lt;=$E38+ROUND(($F38-$E38)*$G38,0),2,1),"")</x:f>
      </x:c>
      <x:c r="BU38" s="73" t="str">
        <x:f>IF(AND(BU$5&gt;=$E38,BU$5&lt;=$F38),IF(BU$5&lt;=$E38+ROUND(($F38-$E38)*$G38,0),2,1),"")</x:f>
      </x:c>
      <x:c r="BV38" s="73" t="str">
        <x:f>IF(AND(BV$5&gt;=$E38,BV$5&lt;=$F38),IF(BV$5&lt;=$E38+ROUND(($F38-$E38)*$G38,0),2,1),"")</x:f>
      </x:c>
      <x:c r="BW38" s="73" t="str">
        <x:f>IF(AND(BW$5&gt;=$E38,BW$5&lt;=$F38),IF(BW$5&lt;=$E38+ROUND(($F38-$E38)*$G38,0),2,1),"")</x:f>
      </x:c>
      <x:c r="BX38" s="73" t="str">
        <x:f>IF(AND(BX$5&gt;=$E38,BX$5&lt;=$F38),IF(BX$5&lt;=$E38+ROUND(($F38-$E38)*$G38,0),2,1),"")</x:f>
      </x:c>
    </x:row>
    <x:row r="39" ht="22" customHeight="1">
      <x:c r="A39" s="49" t="str">
        <x:f>IF('Task Plan'!A39="","",'Task Plan'!A39)</x:f>
      </x:c>
      <x:c r="B39" s="75" t="str">
        <x:f>IF('Task Plan'!C39="","",'Task Plan'!C39)</x:f>
      </x:c>
      <x:c r="C39" s="49" t="str">
        <x:f>IF('Task Plan'!D39="","",'Task Plan'!D39)</x:f>
      </x:c>
      <x:c r="D39" s="49" t="str">
        <x:f>IF('Task Plan'!F39="","",'Task Plan'!F39)</x:f>
      </x:c>
      <x:c r="E39" s="65" t="str">
        <x:f>IF('Task Plan'!G39="","",'Task Plan'!G39)</x:f>
      </x:c>
      <x:c r="F39" s="65" t="str">
        <x:f>IF('Task Plan'!H39="","",'Task Plan'!H39)</x:f>
      </x:c>
      <x:c r="G39" s="67" t="str">
        <x:f>IF('Task Plan'!J39="","",'Task Plan'!J39)</x:f>
      </x:c>
      <x:c r="H39" s="49" t="str">
        <x:f>IF('Task Plan'!I39="","",'Task Plan'!I39)</x:f>
      </x:c>
      <x:c r="I39" s="73" t="str">
        <x:f>IF(AND(I$5&gt;=$E39,I$5&lt;=$F39),IF(I$5&lt;=$E39+ROUND(($F39-$E39)*$G39,0),2,1),"")</x:f>
      </x:c>
      <x:c r="J39" s="73" t="str">
        <x:f>IF(AND(J$5&gt;=$E39,J$5&lt;=$F39),IF(J$5&lt;=$E39+ROUND(($F39-$E39)*$G39,0),2,1),"")</x:f>
      </x:c>
      <x:c r="K39" s="73" t="str">
        <x:f>IF(AND(K$5&gt;=$E39,K$5&lt;=$F39),IF(K$5&lt;=$E39+ROUND(($F39-$E39)*$G39,0),2,1),"")</x:f>
      </x:c>
      <x:c r="L39" s="73" t="str">
        <x:f>IF(AND(L$5&gt;=$E39,L$5&lt;=$F39),IF(L$5&lt;=$E39+ROUND(($F39-$E39)*$G39,0),2,1),"")</x:f>
      </x:c>
      <x:c r="M39" s="73" t="str">
        <x:f>IF(AND(M$5&gt;=$E39,M$5&lt;=$F39),IF(M$5&lt;=$E39+ROUND(($F39-$E39)*$G39,0),2,1),"")</x:f>
      </x:c>
      <x:c r="N39" s="73" t="str">
        <x:f>IF(AND(N$5&gt;=$E39,N$5&lt;=$F39),IF(N$5&lt;=$E39+ROUND(($F39-$E39)*$G39,0),2,1),"")</x:f>
      </x:c>
      <x:c r="O39" s="73" t="str">
        <x:f>IF(AND(O$5&gt;=$E39,O$5&lt;=$F39),IF(O$5&lt;=$E39+ROUND(($F39-$E39)*$G39,0),2,1),"")</x:f>
      </x:c>
      <x:c r="P39" s="73" t="str">
        <x:f>IF(AND(P$5&gt;=$E39,P$5&lt;=$F39),IF(P$5&lt;=$E39+ROUND(($F39-$E39)*$G39,0),2,1),"")</x:f>
      </x:c>
      <x:c r="Q39" s="73" t="str">
        <x:f>IF(AND(Q$5&gt;=$E39,Q$5&lt;=$F39),IF(Q$5&lt;=$E39+ROUND(($F39-$E39)*$G39,0),2,1),"")</x:f>
      </x:c>
      <x:c r="R39" s="73" t="str">
        <x:f>IF(AND(R$5&gt;=$E39,R$5&lt;=$F39),IF(R$5&lt;=$E39+ROUND(($F39-$E39)*$G39,0),2,1),"")</x:f>
      </x:c>
      <x:c r="S39" s="73" t="str">
        <x:f>IF(AND(S$5&gt;=$E39,S$5&lt;=$F39),IF(S$5&lt;=$E39+ROUND(($F39-$E39)*$G39,0),2,1),"")</x:f>
      </x:c>
      <x:c r="T39" s="73" t="str">
        <x:f>IF(AND(T$5&gt;=$E39,T$5&lt;=$F39),IF(T$5&lt;=$E39+ROUND(($F39-$E39)*$G39,0),2,1),"")</x:f>
      </x:c>
      <x:c r="U39" s="73" t="str">
        <x:f>IF(AND(U$5&gt;=$E39,U$5&lt;=$F39),IF(U$5&lt;=$E39+ROUND(($F39-$E39)*$G39,0),2,1),"")</x:f>
      </x:c>
      <x:c r="V39" s="73" t="str">
        <x:f>IF(AND(V$5&gt;=$E39,V$5&lt;=$F39),IF(V$5&lt;=$E39+ROUND(($F39-$E39)*$G39,0),2,1),"")</x:f>
      </x:c>
      <x:c r="W39" s="73" t="str">
        <x:f>IF(AND(W$5&gt;=$E39,W$5&lt;=$F39),IF(W$5&lt;=$E39+ROUND(($F39-$E39)*$G39,0),2,1),"")</x:f>
      </x:c>
      <x:c r="X39" s="73" t="str">
        <x:f>IF(AND(X$5&gt;=$E39,X$5&lt;=$F39),IF(X$5&lt;=$E39+ROUND(($F39-$E39)*$G39,0),2,1),"")</x:f>
      </x:c>
      <x:c r="Y39" s="73" t="str">
        <x:f>IF(AND(Y$5&gt;=$E39,Y$5&lt;=$F39),IF(Y$5&lt;=$E39+ROUND(($F39-$E39)*$G39,0),2,1),"")</x:f>
      </x:c>
      <x:c r="Z39" s="73" t="str">
        <x:f>IF(AND(Z$5&gt;=$E39,Z$5&lt;=$F39),IF(Z$5&lt;=$E39+ROUND(($F39-$E39)*$G39,0),2,1),"")</x:f>
      </x:c>
      <x:c r="AA39" s="73" t="str">
        <x:f>IF(AND(AA$5&gt;=$E39,AA$5&lt;=$F39),IF(AA$5&lt;=$E39+ROUND(($F39-$E39)*$G39,0),2,1),"")</x:f>
      </x:c>
      <x:c r="AB39" s="73" t="str">
        <x:f>IF(AND(AB$5&gt;=$E39,AB$5&lt;=$F39),IF(AB$5&lt;=$E39+ROUND(($F39-$E39)*$G39,0),2,1),"")</x:f>
      </x:c>
      <x:c r="AC39" s="73" t="str">
        <x:f>IF(AND(AC$5&gt;=$E39,AC$5&lt;=$F39),IF(AC$5&lt;=$E39+ROUND(($F39-$E39)*$G39,0),2,1),"")</x:f>
      </x:c>
      <x:c r="AD39" s="73" t="str">
        <x:f>IF(AND(AD$5&gt;=$E39,AD$5&lt;=$F39),IF(AD$5&lt;=$E39+ROUND(($F39-$E39)*$G39,0),2,1),"")</x:f>
      </x:c>
      <x:c r="AE39" s="73" t="str">
        <x:f>IF(AND(AE$5&gt;=$E39,AE$5&lt;=$F39),IF(AE$5&lt;=$E39+ROUND(($F39-$E39)*$G39,0),2,1),"")</x:f>
      </x:c>
      <x:c r="AF39" s="73" t="str">
        <x:f>IF(AND(AF$5&gt;=$E39,AF$5&lt;=$F39),IF(AF$5&lt;=$E39+ROUND(($F39-$E39)*$G39,0),2,1),"")</x:f>
      </x:c>
      <x:c r="AG39" s="73" t="str">
        <x:f>IF(AND(AG$5&gt;=$E39,AG$5&lt;=$F39),IF(AG$5&lt;=$E39+ROUND(($F39-$E39)*$G39,0),2,1),"")</x:f>
      </x:c>
      <x:c r="AH39" s="73" t="str">
        <x:f>IF(AND(AH$5&gt;=$E39,AH$5&lt;=$F39),IF(AH$5&lt;=$E39+ROUND(($F39-$E39)*$G39,0),2,1),"")</x:f>
      </x:c>
      <x:c r="AI39" s="73" t="str">
        <x:f>IF(AND(AI$5&gt;=$E39,AI$5&lt;=$F39),IF(AI$5&lt;=$E39+ROUND(($F39-$E39)*$G39,0),2,1),"")</x:f>
      </x:c>
      <x:c r="AJ39" s="73" t="str">
        <x:f>IF(AND(AJ$5&gt;=$E39,AJ$5&lt;=$F39),IF(AJ$5&lt;=$E39+ROUND(($F39-$E39)*$G39,0),2,1),"")</x:f>
      </x:c>
      <x:c r="AK39" s="73" t="str">
        <x:f>IF(AND(AK$5&gt;=$E39,AK$5&lt;=$F39),IF(AK$5&lt;=$E39+ROUND(($F39-$E39)*$G39,0),2,1),"")</x:f>
      </x:c>
      <x:c r="AL39" s="73" t="str">
        <x:f>IF(AND(AL$5&gt;=$E39,AL$5&lt;=$F39),IF(AL$5&lt;=$E39+ROUND(($F39-$E39)*$G39,0),2,1),"")</x:f>
      </x:c>
      <x:c r="AM39" s="73" t="str">
        <x:f>IF(AND(AM$5&gt;=$E39,AM$5&lt;=$F39),IF(AM$5&lt;=$E39+ROUND(($F39-$E39)*$G39,0),2,1),"")</x:f>
      </x:c>
      <x:c r="AN39" s="73" t="str">
        <x:f>IF(AND(AN$5&gt;=$E39,AN$5&lt;=$F39),IF(AN$5&lt;=$E39+ROUND(($F39-$E39)*$G39,0),2,1),"")</x:f>
      </x:c>
      <x:c r="AO39" s="73" t="str">
        <x:f>IF(AND(AO$5&gt;=$E39,AO$5&lt;=$F39),IF(AO$5&lt;=$E39+ROUND(($F39-$E39)*$G39,0),2,1),"")</x:f>
      </x:c>
      <x:c r="AP39" s="73" t="str">
        <x:f>IF(AND(AP$5&gt;=$E39,AP$5&lt;=$F39),IF(AP$5&lt;=$E39+ROUND(($F39-$E39)*$G39,0),2,1),"")</x:f>
      </x:c>
      <x:c r="AQ39" s="73" t="str">
        <x:f>IF(AND(AQ$5&gt;=$E39,AQ$5&lt;=$F39),IF(AQ$5&lt;=$E39+ROUND(($F39-$E39)*$G39,0),2,1),"")</x:f>
      </x:c>
      <x:c r="AR39" s="73" t="str">
        <x:f>IF(AND(AR$5&gt;=$E39,AR$5&lt;=$F39),IF(AR$5&lt;=$E39+ROUND(($F39-$E39)*$G39,0),2,1),"")</x:f>
      </x:c>
      <x:c r="AS39" s="73" t="str">
        <x:f>IF(AND(AS$5&gt;=$E39,AS$5&lt;=$F39),IF(AS$5&lt;=$E39+ROUND(($F39-$E39)*$G39,0),2,1),"")</x:f>
      </x:c>
      <x:c r="AT39" s="73" t="str">
        <x:f>IF(AND(AT$5&gt;=$E39,AT$5&lt;=$F39),IF(AT$5&lt;=$E39+ROUND(($F39-$E39)*$G39,0),2,1),"")</x:f>
      </x:c>
      <x:c r="AU39" s="73" t="str">
        <x:f>IF(AND(AU$5&gt;=$E39,AU$5&lt;=$F39),IF(AU$5&lt;=$E39+ROUND(($F39-$E39)*$G39,0),2,1),"")</x:f>
      </x:c>
      <x:c r="AV39" s="73" t="str">
        <x:f>IF(AND(AV$5&gt;=$E39,AV$5&lt;=$F39),IF(AV$5&lt;=$E39+ROUND(($F39-$E39)*$G39,0),2,1),"")</x:f>
      </x:c>
      <x:c r="AW39" s="73" t="str">
        <x:f>IF(AND(AW$5&gt;=$E39,AW$5&lt;=$F39),IF(AW$5&lt;=$E39+ROUND(($F39-$E39)*$G39,0),2,1),"")</x:f>
      </x:c>
      <x:c r="AX39" s="73" t="str">
        <x:f>IF(AND(AX$5&gt;=$E39,AX$5&lt;=$F39),IF(AX$5&lt;=$E39+ROUND(($F39-$E39)*$G39,0),2,1),"")</x:f>
      </x:c>
      <x:c r="AY39" s="73" t="str">
        <x:f>IF(AND(AY$5&gt;=$E39,AY$5&lt;=$F39),IF(AY$5&lt;=$E39+ROUND(($F39-$E39)*$G39,0),2,1),"")</x:f>
      </x:c>
      <x:c r="AZ39" s="73" t="str">
        <x:f>IF(AND(AZ$5&gt;=$E39,AZ$5&lt;=$F39),IF(AZ$5&lt;=$E39+ROUND(($F39-$E39)*$G39,0),2,1),"")</x:f>
      </x:c>
      <x:c r="BA39" s="73" t="str">
        <x:f>IF(AND(BA$5&gt;=$E39,BA$5&lt;=$F39),IF(BA$5&lt;=$E39+ROUND(($F39-$E39)*$G39,0),2,1),"")</x:f>
      </x:c>
      <x:c r="BB39" s="73" t="str">
        <x:f>IF(AND(BB$5&gt;=$E39,BB$5&lt;=$F39),IF(BB$5&lt;=$E39+ROUND(($F39-$E39)*$G39,0),2,1),"")</x:f>
      </x:c>
      <x:c r="BC39" s="73" t="str">
        <x:f>IF(AND(BC$5&gt;=$E39,BC$5&lt;=$F39),IF(BC$5&lt;=$E39+ROUND(($F39-$E39)*$G39,0),2,1),"")</x:f>
      </x:c>
      <x:c r="BD39" s="73" t="str">
        <x:f>IF(AND(BD$5&gt;=$E39,BD$5&lt;=$F39),IF(BD$5&lt;=$E39+ROUND(($F39-$E39)*$G39,0),2,1),"")</x:f>
      </x:c>
      <x:c r="BE39" s="73" t="str">
        <x:f>IF(AND(BE$5&gt;=$E39,BE$5&lt;=$F39),IF(BE$5&lt;=$E39+ROUND(($F39-$E39)*$G39,0),2,1),"")</x:f>
      </x:c>
      <x:c r="BF39" s="73" t="str">
        <x:f>IF(AND(BF$5&gt;=$E39,BF$5&lt;=$F39),IF(BF$5&lt;=$E39+ROUND(($F39-$E39)*$G39,0),2,1),"")</x:f>
      </x:c>
      <x:c r="BG39" s="73" t="str">
        <x:f>IF(AND(BG$5&gt;=$E39,BG$5&lt;=$F39),IF(BG$5&lt;=$E39+ROUND(($F39-$E39)*$G39,0),2,1),"")</x:f>
      </x:c>
      <x:c r="BH39" s="73" t="str">
        <x:f>IF(AND(BH$5&gt;=$E39,BH$5&lt;=$F39),IF(BH$5&lt;=$E39+ROUND(($F39-$E39)*$G39,0),2,1),"")</x:f>
      </x:c>
      <x:c r="BI39" s="73" t="str">
        <x:f>IF(AND(BI$5&gt;=$E39,BI$5&lt;=$F39),IF(BI$5&lt;=$E39+ROUND(($F39-$E39)*$G39,0),2,1),"")</x:f>
      </x:c>
      <x:c r="BJ39" s="73" t="str">
        <x:f>IF(AND(BJ$5&gt;=$E39,BJ$5&lt;=$F39),IF(BJ$5&lt;=$E39+ROUND(($F39-$E39)*$G39,0),2,1),"")</x:f>
      </x:c>
      <x:c r="BK39" s="73" t="str">
        <x:f>IF(AND(BK$5&gt;=$E39,BK$5&lt;=$F39),IF(BK$5&lt;=$E39+ROUND(($F39-$E39)*$G39,0),2,1),"")</x:f>
      </x:c>
      <x:c r="BL39" s="73" t="str">
        <x:f>IF(AND(BL$5&gt;=$E39,BL$5&lt;=$F39),IF(BL$5&lt;=$E39+ROUND(($F39-$E39)*$G39,0),2,1),"")</x:f>
      </x:c>
      <x:c r="BM39" s="73" t="str">
        <x:f>IF(AND(BM$5&gt;=$E39,BM$5&lt;=$F39),IF(BM$5&lt;=$E39+ROUND(($F39-$E39)*$G39,0),2,1),"")</x:f>
      </x:c>
      <x:c r="BN39" s="73" t="str">
        <x:f>IF(AND(BN$5&gt;=$E39,BN$5&lt;=$F39),IF(BN$5&lt;=$E39+ROUND(($F39-$E39)*$G39,0),2,1),"")</x:f>
      </x:c>
      <x:c r="BO39" s="73" t="str">
        <x:f>IF(AND(BO$5&gt;=$E39,BO$5&lt;=$F39),IF(BO$5&lt;=$E39+ROUND(($F39-$E39)*$G39,0),2,1),"")</x:f>
      </x:c>
      <x:c r="BP39" s="73" t="str">
        <x:f>IF(AND(BP$5&gt;=$E39,BP$5&lt;=$F39),IF(BP$5&lt;=$E39+ROUND(($F39-$E39)*$G39,0),2,1),"")</x:f>
      </x:c>
      <x:c r="BQ39" s="73" t="str">
        <x:f>IF(AND(BQ$5&gt;=$E39,BQ$5&lt;=$F39),IF(BQ$5&lt;=$E39+ROUND(($F39-$E39)*$G39,0),2,1),"")</x:f>
      </x:c>
      <x:c r="BR39" s="73" t="str">
        <x:f>IF(AND(BR$5&gt;=$E39,BR$5&lt;=$F39),IF(BR$5&lt;=$E39+ROUND(($F39-$E39)*$G39,0),2,1),"")</x:f>
      </x:c>
      <x:c r="BS39" s="73" t="str">
        <x:f>IF(AND(BS$5&gt;=$E39,BS$5&lt;=$F39),IF(BS$5&lt;=$E39+ROUND(($F39-$E39)*$G39,0),2,1),"")</x:f>
      </x:c>
      <x:c r="BT39" s="73" t="str">
        <x:f>IF(AND(BT$5&gt;=$E39,BT$5&lt;=$F39),IF(BT$5&lt;=$E39+ROUND(($F39-$E39)*$G39,0),2,1),"")</x:f>
      </x:c>
      <x:c r="BU39" s="73" t="str">
        <x:f>IF(AND(BU$5&gt;=$E39,BU$5&lt;=$F39),IF(BU$5&lt;=$E39+ROUND(($F39-$E39)*$G39,0),2,1),"")</x:f>
      </x:c>
      <x:c r="BV39" s="73" t="str">
        <x:f>IF(AND(BV$5&gt;=$E39,BV$5&lt;=$F39),IF(BV$5&lt;=$E39+ROUND(($F39-$E39)*$G39,0),2,1),"")</x:f>
      </x:c>
      <x:c r="BW39" s="73" t="str">
        <x:f>IF(AND(BW$5&gt;=$E39,BW$5&lt;=$F39),IF(BW$5&lt;=$E39+ROUND(($F39-$E39)*$G39,0),2,1),"")</x:f>
      </x:c>
      <x:c r="BX39" s="73" t="str">
        <x:f>IF(AND(BX$5&gt;=$E39,BX$5&lt;=$F39),IF(BX$5&lt;=$E39+ROUND(($F39-$E39)*$G39,0),2,1),"")</x:f>
      </x:c>
    </x:row>
    <x:row r="40" ht="22" customHeight="1">
      <x:c r="A40" s="49" t="str">
        <x:f>IF('Task Plan'!A40="","",'Task Plan'!A40)</x:f>
      </x:c>
      <x:c r="B40" s="75" t="str">
        <x:f>IF('Task Plan'!C40="","",'Task Plan'!C40)</x:f>
      </x:c>
      <x:c r="C40" s="49" t="str">
        <x:f>IF('Task Plan'!D40="","",'Task Plan'!D40)</x:f>
      </x:c>
      <x:c r="D40" s="49" t="str">
        <x:f>IF('Task Plan'!F40="","",'Task Plan'!F40)</x:f>
      </x:c>
      <x:c r="E40" s="65" t="str">
        <x:f>IF('Task Plan'!G40="","",'Task Plan'!G40)</x:f>
      </x:c>
      <x:c r="F40" s="65" t="str">
        <x:f>IF('Task Plan'!H40="","",'Task Plan'!H40)</x:f>
      </x:c>
      <x:c r="G40" s="67" t="str">
        <x:f>IF('Task Plan'!J40="","",'Task Plan'!J40)</x:f>
      </x:c>
      <x:c r="H40" s="49" t="str">
        <x:f>IF('Task Plan'!I40="","",'Task Plan'!I40)</x:f>
      </x:c>
      <x:c r="I40" s="73" t="str">
        <x:f>IF(AND(I$5&gt;=$E40,I$5&lt;=$F40),IF(I$5&lt;=$E40+ROUND(($F40-$E40)*$G40,0),2,1),"")</x:f>
      </x:c>
      <x:c r="J40" s="73" t="str">
        <x:f>IF(AND(J$5&gt;=$E40,J$5&lt;=$F40),IF(J$5&lt;=$E40+ROUND(($F40-$E40)*$G40,0),2,1),"")</x:f>
      </x:c>
      <x:c r="K40" s="73" t="str">
        <x:f>IF(AND(K$5&gt;=$E40,K$5&lt;=$F40),IF(K$5&lt;=$E40+ROUND(($F40-$E40)*$G40,0),2,1),"")</x:f>
      </x:c>
      <x:c r="L40" s="73" t="str">
        <x:f>IF(AND(L$5&gt;=$E40,L$5&lt;=$F40),IF(L$5&lt;=$E40+ROUND(($F40-$E40)*$G40,0),2,1),"")</x:f>
      </x:c>
      <x:c r="M40" s="73" t="str">
        <x:f>IF(AND(M$5&gt;=$E40,M$5&lt;=$F40),IF(M$5&lt;=$E40+ROUND(($F40-$E40)*$G40,0),2,1),"")</x:f>
      </x:c>
      <x:c r="N40" s="73" t="str">
        <x:f>IF(AND(N$5&gt;=$E40,N$5&lt;=$F40),IF(N$5&lt;=$E40+ROUND(($F40-$E40)*$G40,0),2,1),"")</x:f>
      </x:c>
      <x:c r="O40" s="73" t="str">
        <x:f>IF(AND(O$5&gt;=$E40,O$5&lt;=$F40),IF(O$5&lt;=$E40+ROUND(($F40-$E40)*$G40,0),2,1),"")</x:f>
      </x:c>
      <x:c r="P40" s="73" t="str">
        <x:f>IF(AND(P$5&gt;=$E40,P$5&lt;=$F40),IF(P$5&lt;=$E40+ROUND(($F40-$E40)*$G40,0),2,1),"")</x:f>
      </x:c>
      <x:c r="Q40" s="73" t="str">
        <x:f>IF(AND(Q$5&gt;=$E40,Q$5&lt;=$F40),IF(Q$5&lt;=$E40+ROUND(($F40-$E40)*$G40,0),2,1),"")</x:f>
      </x:c>
      <x:c r="R40" s="73" t="str">
        <x:f>IF(AND(R$5&gt;=$E40,R$5&lt;=$F40),IF(R$5&lt;=$E40+ROUND(($F40-$E40)*$G40,0),2,1),"")</x:f>
      </x:c>
      <x:c r="S40" s="73" t="str">
        <x:f>IF(AND(S$5&gt;=$E40,S$5&lt;=$F40),IF(S$5&lt;=$E40+ROUND(($F40-$E40)*$G40,0),2,1),"")</x:f>
      </x:c>
      <x:c r="T40" s="73" t="str">
        <x:f>IF(AND(T$5&gt;=$E40,T$5&lt;=$F40),IF(T$5&lt;=$E40+ROUND(($F40-$E40)*$G40,0),2,1),"")</x:f>
      </x:c>
      <x:c r="U40" s="73" t="str">
        <x:f>IF(AND(U$5&gt;=$E40,U$5&lt;=$F40),IF(U$5&lt;=$E40+ROUND(($F40-$E40)*$G40,0),2,1),"")</x:f>
      </x:c>
      <x:c r="V40" s="73" t="str">
        <x:f>IF(AND(V$5&gt;=$E40,V$5&lt;=$F40),IF(V$5&lt;=$E40+ROUND(($F40-$E40)*$G40,0),2,1),"")</x:f>
      </x:c>
      <x:c r="W40" s="73" t="str">
        <x:f>IF(AND(W$5&gt;=$E40,W$5&lt;=$F40),IF(W$5&lt;=$E40+ROUND(($F40-$E40)*$G40,0),2,1),"")</x:f>
      </x:c>
      <x:c r="X40" s="73" t="str">
        <x:f>IF(AND(X$5&gt;=$E40,X$5&lt;=$F40),IF(X$5&lt;=$E40+ROUND(($F40-$E40)*$G40,0),2,1),"")</x:f>
      </x:c>
      <x:c r="Y40" s="73" t="str">
        <x:f>IF(AND(Y$5&gt;=$E40,Y$5&lt;=$F40),IF(Y$5&lt;=$E40+ROUND(($F40-$E40)*$G40,0),2,1),"")</x:f>
      </x:c>
      <x:c r="Z40" s="73" t="str">
        <x:f>IF(AND(Z$5&gt;=$E40,Z$5&lt;=$F40),IF(Z$5&lt;=$E40+ROUND(($F40-$E40)*$G40,0),2,1),"")</x:f>
      </x:c>
      <x:c r="AA40" s="73" t="str">
        <x:f>IF(AND(AA$5&gt;=$E40,AA$5&lt;=$F40),IF(AA$5&lt;=$E40+ROUND(($F40-$E40)*$G40,0),2,1),"")</x:f>
      </x:c>
      <x:c r="AB40" s="73" t="str">
        <x:f>IF(AND(AB$5&gt;=$E40,AB$5&lt;=$F40),IF(AB$5&lt;=$E40+ROUND(($F40-$E40)*$G40,0),2,1),"")</x:f>
      </x:c>
      <x:c r="AC40" s="73" t="str">
        <x:f>IF(AND(AC$5&gt;=$E40,AC$5&lt;=$F40),IF(AC$5&lt;=$E40+ROUND(($F40-$E40)*$G40,0),2,1),"")</x:f>
      </x:c>
      <x:c r="AD40" s="73" t="str">
        <x:f>IF(AND(AD$5&gt;=$E40,AD$5&lt;=$F40),IF(AD$5&lt;=$E40+ROUND(($F40-$E40)*$G40,0),2,1),"")</x:f>
      </x:c>
      <x:c r="AE40" s="73" t="str">
        <x:f>IF(AND(AE$5&gt;=$E40,AE$5&lt;=$F40),IF(AE$5&lt;=$E40+ROUND(($F40-$E40)*$G40,0),2,1),"")</x:f>
      </x:c>
      <x:c r="AF40" s="73" t="str">
        <x:f>IF(AND(AF$5&gt;=$E40,AF$5&lt;=$F40),IF(AF$5&lt;=$E40+ROUND(($F40-$E40)*$G40,0),2,1),"")</x:f>
      </x:c>
      <x:c r="AG40" s="73" t="str">
        <x:f>IF(AND(AG$5&gt;=$E40,AG$5&lt;=$F40),IF(AG$5&lt;=$E40+ROUND(($F40-$E40)*$G40,0),2,1),"")</x:f>
      </x:c>
      <x:c r="AH40" s="73" t="str">
        <x:f>IF(AND(AH$5&gt;=$E40,AH$5&lt;=$F40),IF(AH$5&lt;=$E40+ROUND(($F40-$E40)*$G40,0),2,1),"")</x:f>
      </x:c>
      <x:c r="AI40" s="73" t="str">
        <x:f>IF(AND(AI$5&gt;=$E40,AI$5&lt;=$F40),IF(AI$5&lt;=$E40+ROUND(($F40-$E40)*$G40,0),2,1),"")</x:f>
      </x:c>
      <x:c r="AJ40" s="73" t="str">
        <x:f>IF(AND(AJ$5&gt;=$E40,AJ$5&lt;=$F40),IF(AJ$5&lt;=$E40+ROUND(($F40-$E40)*$G40,0),2,1),"")</x:f>
      </x:c>
      <x:c r="AK40" s="73" t="str">
        <x:f>IF(AND(AK$5&gt;=$E40,AK$5&lt;=$F40),IF(AK$5&lt;=$E40+ROUND(($F40-$E40)*$G40,0),2,1),"")</x:f>
      </x:c>
      <x:c r="AL40" s="73" t="str">
        <x:f>IF(AND(AL$5&gt;=$E40,AL$5&lt;=$F40),IF(AL$5&lt;=$E40+ROUND(($F40-$E40)*$G40,0),2,1),"")</x:f>
      </x:c>
      <x:c r="AM40" s="73" t="str">
        <x:f>IF(AND(AM$5&gt;=$E40,AM$5&lt;=$F40),IF(AM$5&lt;=$E40+ROUND(($F40-$E40)*$G40,0),2,1),"")</x:f>
      </x:c>
      <x:c r="AN40" s="73" t="str">
        <x:f>IF(AND(AN$5&gt;=$E40,AN$5&lt;=$F40),IF(AN$5&lt;=$E40+ROUND(($F40-$E40)*$G40,0),2,1),"")</x:f>
      </x:c>
      <x:c r="AO40" s="73" t="str">
        <x:f>IF(AND(AO$5&gt;=$E40,AO$5&lt;=$F40),IF(AO$5&lt;=$E40+ROUND(($F40-$E40)*$G40,0),2,1),"")</x:f>
      </x:c>
      <x:c r="AP40" s="73" t="str">
        <x:f>IF(AND(AP$5&gt;=$E40,AP$5&lt;=$F40),IF(AP$5&lt;=$E40+ROUND(($F40-$E40)*$G40,0),2,1),"")</x:f>
      </x:c>
      <x:c r="AQ40" s="73" t="str">
        <x:f>IF(AND(AQ$5&gt;=$E40,AQ$5&lt;=$F40),IF(AQ$5&lt;=$E40+ROUND(($F40-$E40)*$G40,0),2,1),"")</x:f>
      </x:c>
      <x:c r="AR40" s="73" t="str">
        <x:f>IF(AND(AR$5&gt;=$E40,AR$5&lt;=$F40),IF(AR$5&lt;=$E40+ROUND(($F40-$E40)*$G40,0),2,1),"")</x:f>
      </x:c>
      <x:c r="AS40" s="73" t="str">
        <x:f>IF(AND(AS$5&gt;=$E40,AS$5&lt;=$F40),IF(AS$5&lt;=$E40+ROUND(($F40-$E40)*$G40,0),2,1),"")</x:f>
      </x:c>
      <x:c r="AT40" s="73" t="str">
        <x:f>IF(AND(AT$5&gt;=$E40,AT$5&lt;=$F40),IF(AT$5&lt;=$E40+ROUND(($F40-$E40)*$G40,0),2,1),"")</x:f>
      </x:c>
      <x:c r="AU40" s="73" t="str">
        <x:f>IF(AND(AU$5&gt;=$E40,AU$5&lt;=$F40),IF(AU$5&lt;=$E40+ROUND(($F40-$E40)*$G40,0),2,1),"")</x:f>
      </x:c>
      <x:c r="AV40" s="73" t="str">
        <x:f>IF(AND(AV$5&gt;=$E40,AV$5&lt;=$F40),IF(AV$5&lt;=$E40+ROUND(($F40-$E40)*$G40,0),2,1),"")</x:f>
      </x:c>
      <x:c r="AW40" s="73" t="str">
        <x:f>IF(AND(AW$5&gt;=$E40,AW$5&lt;=$F40),IF(AW$5&lt;=$E40+ROUND(($F40-$E40)*$G40,0),2,1),"")</x:f>
      </x:c>
      <x:c r="AX40" s="73" t="str">
        <x:f>IF(AND(AX$5&gt;=$E40,AX$5&lt;=$F40),IF(AX$5&lt;=$E40+ROUND(($F40-$E40)*$G40,0),2,1),"")</x:f>
      </x:c>
      <x:c r="AY40" s="73" t="str">
        <x:f>IF(AND(AY$5&gt;=$E40,AY$5&lt;=$F40),IF(AY$5&lt;=$E40+ROUND(($F40-$E40)*$G40,0),2,1),"")</x:f>
      </x:c>
      <x:c r="AZ40" s="73" t="str">
        <x:f>IF(AND(AZ$5&gt;=$E40,AZ$5&lt;=$F40),IF(AZ$5&lt;=$E40+ROUND(($F40-$E40)*$G40,0),2,1),"")</x:f>
      </x:c>
      <x:c r="BA40" s="73" t="str">
        <x:f>IF(AND(BA$5&gt;=$E40,BA$5&lt;=$F40),IF(BA$5&lt;=$E40+ROUND(($F40-$E40)*$G40,0),2,1),"")</x:f>
      </x:c>
      <x:c r="BB40" s="73" t="str">
        <x:f>IF(AND(BB$5&gt;=$E40,BB$5&lt;=$F40),IF(BB$5&lt;=$E40+ROUND(($F40-$E40)*$G40,0),2,1),"")</x:f>
      </x:c>
      <x:c r="BC40" s="73" t="str">
        <x:f>IF(AND(BC$5&gt;=$E40,BC$5&lt;=$F40),IF(BC$5&lt;=$E40+ROUND(($F40-$E40)*$G40,0),2,1),"")</x:f>
      </x:c>
      <x:c r="BD40" s="73" t="str">
        <x:f>IF(AND(BD$5&gt;=$E40,BD$5&lt;=$F40),IF(BD$5&lt;=$E40+ROUND(($F40-$E40)*$G40,0),2,1),"")</x:f>
      </x:c>
      <x:c r="BE40" s="73" t="str">
        <x:f>IF(AND(BE$5&gt;=$E40,BE$5&lt;=$F40),IF(BE$5&lt;=$E40+ROUND(($F40-$E40)*$G40,0),2,1),"")</x:f>
      </x:c>
      <x:c r="BF40" s="73" t="str">
        <x:f>IF(AND(BF$5&gt;=$E40,BF$5&lt;=$F40),IF(BF$5&lt;=$E40+ROUND(($F40-$E40)*$G40,0),2,1),"")</x:f>
      </x:c>
      <x:c r="BG40" s="73" t="str">
        <x:f>IF(AND(BG$5&gt;=$E40,BG$5&lt;=$F40),IF(BG$5&lt;=$E40+ROUND(($F40-$E40)*$G40,0),2,1),"")</x:f>
      </x:c>
      <x:c r="BH40" s="73" t="str">
        <x:f>IF(AND(BH$5&gt;=$E40,BH$5&lt;=$F40),IF(BH$5&lt;=$E40+ROUND(($F40-$E40)*$G40,0),2,1),"")</x:f>
      </x:c>
      <x:c r="BI40" s="73" t="str">
        <x:f>IF(AND(BI$5&gt;=$E40,BI$5&lt;=$F40),IF(BI$5&lt;=$E40+ROUND(($F40-$E40)*$G40,0),2,1),"")</x:f>
      </x:c>
      <x:c r="BJ40" s="73" t="str">
        <x:f>IF(AND(BJ$5&gt;=$E40,BJ$5&lt;=$F40),IF(BJ$5&lt;=$E40+ROUND(($F40-$E40)*$G40,0),2,1),"")</x:f>
      </x:c>
      <x:c r="BK40" s="73" t="str">
        <x:f>IF(AND(BK$5&gt;=$E40,BK$5&lt;=$F40),IF(BK$5&lt;=$E40+ROUND(($F40-$E40)*$G40,0),2,1),"")</x:f>
      </x:c>
      <x:c r="BL40" s="73" t="str">
        <x:f>IF(AND(BL$5&gt;=$E40,BL$5&lt;=$F40),IF(BL$5&lt;=$E40+ROUND(($F40-$E40)*$G40,0),2,1),"")</x:f>
      </x:c>
      <x:c r="BM40" s="73" t="str">
        <x:f>IF(AND(BM$5&gt;=$E40,BM$5&lt;=$F40),IF(BM$5&lt;=$E40+ROUND(($F40-$E40)*$G40,0),2,1),"")</x:f>
      </x:c>
      <x:c r="BN40" s="73" t="str">
        <x:f>IF(AND(BN$5&gt;=$E40,BN$5&lt;=$F40),IF(BN$5&lt;=$E40+ROUND(($F40-$E40)*$G40,0),2,1),"")</x:f>
      </x:c>
      <x:c r="BO40" s="73" t="str">
        <x:f>IF(AND(BO$5&gt;=$E40,BO$5&lt;=$F40),IF(BO$5&lt;=$E40+ROUND(($F40-$E40)*$G40,0),2,1),"")</x:f>
      </x:c>
      <x:c r="BP40" s="73" t="str">
        <x:f>IF(AND(BP$5&gt;=$E40,BP$5&lt;=$F40),IF(BP$5&lt;=$E40+ROUND(($F40-$E40)*$G40,0),2,1),"")</x:f>
      </x:c>
      <x:c r="BQ40" s="73" t="str">
        <x:f>IF(AND(BQ$5&gt;=$E40,BQ$5&lt;=$F40),IF(BQ$5&lt;=$E40+ROUND(($F40-$E40)*$G40,0),2,1),"")</x:f>
      </x:c>
      <x:c r="BR40" s="73" t="str">
        <x:f>IF(AND(BR$5&gt;=$E40,BR$5&lt;=$F40),IF(BR$5&lt;=$E40+ROUND(($F40-$E40)*$G40,0),2,1),"")</x:f>
      </x:c>
      <x:c r="BS40" s="73" t="str">
        <x:f>IF(AND(BS$5&gt;=$E40,BS$5&lt;=$F40),IF(BS$5&lt;=$E40+ROUND(($F40-$E40)*$G40,0),2,1),"")</x:f>
      </x:c>
      <x:c r="BT40" s="73" t="str">
        <x:f>IF(AND(BT$5&gt;=$E40,BT$5&lt;=$F40),IF(BT$5&lt;=$E40+ROUND(($F40-$E40)*$G40,0),2,1),"")</x:f>
      </x:c>
      <x:c r="BU40" s="73" t="str">
        <x:f>IF(AND(BU$5&gt;=$E40,BU$5&lt;=$F40),IF(BU$5&lt;=$E40+ROUND(($F40-$E40)*$G40,0),2,1),"")</x:f>
      </x:c>
      <x:c r="BV40" s="73" t="str">
        <x:f>IF(AND(BV$5&gt;=$E40,BV$5&lt;=$F40),IF(BV$5&lt;=$E40+ROUND(($F40-$E40)*$G40,0),2,1),"")</x:f>
      </x:c>
      <x:c r="BW40" s="73" t="str">
        <x:f>IF(AND(BW$5&gt;=$E40,BW$5&lt;=$F40),IF(BW$5&lt;=$E40+ROUND(($F40-$E40)*$G40,0),2,1),"")</x:f>
      </x:c>
      <x:c r="BX40" s="73" t="str">
        <x:f>IF(AND(BX$5&gt;=$E40,BX$5&lt;=$F40),IF(BX$5&lt;=$E40+ROUND(($F40-$E40)*$G40,0),2,1),"")</x:f>
      </x:c>
    </x:row>
    <x:row r="41" ht="22" customHeight="1">
      <x:c r="A41" s="49" t="str">
        <x:f>IF('Task Plan'!A41="","",'Task Plan'!A41)</x:f>
      </x:c>
      <x:c r="B41" s="75" t="str">
        <x:f>IF('Task Plan'!C41="","",'Task Plan'!C41)</x:f>
      </x:c>
      <x:c r="C41" s="49" t="str">
        <x:f>IF('Task Plan'!D41="","",'Task Plan'!D41)</x:f>
      </x:c>
      <x:c r="D41" s="49" t="str">
        <x:f>IF('Task Plan'!F41="","",'Task Plan'!F41)</x:f>
      </x:c>
      <x:c r="E41" s="65" t="str">
        <x:f>IF('Task Plan'!G41="","",'Task Plan'!G41)</x:f>
      </x:c>
      <x:c r="F41" s="65" t="str">
        <x:f>IF('Task Plan'!H41="","",'Task Plan'!H41)</x:f>
      </x:c>
      <x:c r="G41" s="67" t="str">
        <x:f>IF('Task Plan'!J41="","",'Task Plan'!J41)</x:f>
      </x:c>
      <x:c r="H41" s="49" t="str">
        <x:f>IF('Task Plan'!I41="","",'Task Plan'!I41)</x:f>
      </x:c>
      <x:c r="I41" s="73" t="str">
        <x:f>IF(AND(I$5&gt;=$E41,I$5&lt;=$F41),IF(I$5&lt;=$E41+ROUND(($F41-$E41)*$G41,0),2,1),"")</x:f>
      </x:c>
      <x:c r="J41" s="73" t="str">
        <x:f>IF(AND(J$5&gt;=$E41,J$5&lt;=$F41),IF(J$5&lt;=$E41+ROUND(($F41-$E41)*$G41,0),2,1),"")</x:f>
      </x:c>
      <x:c r="K41" s="73" t="str">
        <x:f>IF(AND(K$5&gt;=$E41,K$5&lt;=$F41),IF(K$5&lt;=$E41+ROUND(($F41-$E41)*$G41,0),2,1),"")</x:f>
      </x:c>
      <x:c r="L41" s="73" t="str">
        <x:f>IF(AND(L$5&gt;=$E41,L$5&lt;=$F41),IF(L$5&lt;=$E41+ROUND(($F41-$E41)*$G41,0),2,1),"")</x:f>
      </x:c>
      <x:c r="M41" s="73" t="str">
        <x:f>IF(AND(M$5&gt;=$E41,M$5&lt;=$F41),IF(M$5&lt;=$E41+ROUND(($F41-$E41)*$G41,0),2,1),"")</x:f>
      </x:c>
      <x:c r="N41" s="73" t="str">
        <x:f>IF(AND(N$5&gt;=$E41,N$5&lt;=$F41),IF(N$5&lt;=$E41+ROUND(($F41-$E41)*$G41,0),2,1),"")</x:f>
      </x:c>
      <x:c r="O41" s="73" t="str">
        <x:f>IF(AND(O$5&gt;=$E41,O$5&lt;=$F41),IF(O$5&lt;=$E41+ROUND(($F41-$E41)*$G41,0),2,1),"")</x:f>
      </x:c>
      <x:c r="P41" s="73" t="str">
        <x:f>IF(AND(P$5&gt;=$E41,P$5&lt;=$F41),IF(P$5&lt;=$E41+ROUND(($F41-$E41)*$G41,0),2,1),"")</x:f>
      </x:c>
      <x:c r="Q41" s="73" t="str">
        <x:f>IF(AND(Q$5&gt;=$E41,Q$5&lt;=$F41),IF(Q$5&lt;=$E41+ROUND(($F41-$E41)*$G41,0),2,1),"")</x:f>
      </x:c>
      <x:c r="R41" s="73" t="str">
        <x:f>IF(AND(R$5&gt;=$E41,R$5&lt;=$F41),IF(R$5&lt;=$E41+ROUND(($F41-$E41)*$G41,0),2,1),"")</x:f>
      </x:c>
      <x:c r="S41" s="73" t="str">
        <x:f>IF(AND(S$5&gt;=$E41,S$5&lt;=$F41),IF(S$5&lt;=$E41+ROUND(($F41-$E41)*$G41,0),2,1),"")</x:f>
      </x:c>
      <x:c r="T41" s="73" t="str">
        <x:f>IF(AND(T$5&gt;=$E41,T$5&lt;=$F41),IF(T$5&lt;=$E41+ROUND(($F41-$E41)*$G41,0),2,1),"")</x:f>
      </x:c>
      <x:c r="U41" s="73" t="str">
        <x:f>IF(AND(U$5&gt;=$E41,U$5&lt;=$F41),IF(U$5&lt;=$E41+ROUND(($F41-$E41)*$G41,0),2,1),"")</x:f>
      </x:c>
      <x:c r="V41" s="73" t="str">
        <x:f>IF(AND(V$5&gt;=$E41,V$5&lt;=$F41),IF(V$5&lt;=$E41+ROUND(($F41-$E41)*$G41,0),2,1),"")</x:f>
      </x:c>
      <x:c r="W41" s="73" t="str">
        <x:f>IF(AND(W$5&gt;=$E41,W$5&lt;=$F41),IF(W$5&lt;=$E41+ROUND(($F41-$E41)*$G41,0),2,1),"")</x:f>
      </x:c>
      <x:c r="X41" s="73" t="str">
        <x:f>IF(AND(X$5&gt;=$E41,X$5&lt;=$F41),IF(X$5&lt;=$E41+ROUND(($F41-$E41)*$G41,0),2,1),"")</x:f>
      </x:c>
      <x:c r="Y41" s="73" t="str">
        <x:f>IF(AND(Y$5&gt;=$E41,Y$5&lt;=$F41),IF(Y$5&lt;=$E41+ROUND(($F41-$E41)*$G41,0),2,1),"")</x:f>
      </x:c>
      <x:c r="Z41" s="73" t="str">
        <x:f>IF(AND(Z$5&gt;=$E41,Z$5&lt;=$F41),IF(Z$5&lt;=$E41+ROUND(($F41-$E41)*$G41,0),2,1),"")</x:f>
      </x:c>
      <x:c r="AA41" s="73" t="str">
        <x:f>IF(AND(AA$5&gt;=$E41,AA$5&lt;=$F41),IF(AA$5&lt;=$E41+ROUND(($F41-$E41)*$G41,0),2,1),"")</x:f>
      </x:c>
      <x:c r="AB41" s="73" t="str">
        <x:f>IF(AND(AB$5&gt;=$E41,AB$5&lt;=$F41),IF(AB$5&lt;=$E41+ROUND(($F41-$E41)*$G41,0),2,1),"")</x:f>
      </x:c>
      <x:c r="AC41" s="73" t="str">
        <x:f>IF(AND(AC$5&gt;=$E41,AC$5&lt;=$F41),IF(AC$5&lt;=$E41+ROUND(($F41-$E41)*$G41,0),2,1),"")</x:f>
      </x:c>
      <x:c r="AD41" s="73" t="str">
        <x:f>IF(AND(AD$5&gt;=$E41,AD$5&lt;=$F41),IF(AD$5&lt;=$E41+ROUND(($F41-$E41)*$G41,0),2,1),"")</x:f>
      </x:c>
      <x:c r="AE41" s="73" t="str">
        <x:f>IF(AND(AE$5&gt;=$E41,AE$5&lt;=$F41),IF(AE$5&lt;=$E41+ROUND(($F41-$E41)*$G41,0),2,1),"")</x:f>
      </x:c>
      <x:c r="AF41" s="73" t="str">
        <x:f>IF(AND(AF$5&gt;=$E41,AF$5&lt;=$F41),IF(AF$5&lt;=$E41+ROUND(($F41-$E41)*$G41,0),2,1),"")</x:f>
      </x:c>
      <x:c r="AG41" s="73" t="str">
        <x:f>IF(AND(AG$5&gt;=$E41,AG$5&lt;=$F41),IF(AG$5&lt;=$E41+ROUND(($F41-$E41)*$G41,0),2,1),"")</x:f>
      </x:c>
      <x:c r="AH41" s="73" t="str">
        <x:f>IF(AND(AH$5&gt;=$E41,AH$5&lt;=$F41),IF(AH$5&lt;=$E41+ROUND(($F41-$E41)*$G41,0),2,1),"")</x:f>
      </x:c>
      <x:c r="AI41" s="73" t="str">
        <x:f>IF(AND(AI$5&gt;=$E41,AI$5&lt;=$F41),IF(AI$5&lt;=$E41+ROUND(($F41-$E41)*$G41,0),2,1),"")</x:f>
      </x:c>
      <x:c r="AJ41" s="73" t="str">
        <x:f>IF(AND(AJ$5&gt;=$E41,AJ$5&lt;=$F41),IF(AJ$5&lt;=$E41+ROUND(($F41-$E41)*$G41,0),2,1),"")</x:f>
      </x:c>
      <x:c r="AK41" s="73" t="str">
        <x:f>IF(AND(AK$5&gt;=$E41,AK$5&lt;=$F41),IF(AK$5&lt;=$E41+ROUND(($F41-$E41)*$G41,0),2,1),"")</x:f>
      </x:c>
      <x:c r="AL41" s="73" t="str">
        <x:f>IF(AND(AL$5&gt;=$E41,AL$5&lt;=$F41),IF(AL$5&lt;=$E41+ROUND(($F41-$E41)*$G41,0),2,1),"")</x:f>
      </x:c>
      <x:c r="AM41" s="73" t="str">
        <x:f>IF(AND(AM$5&gt;=$E41,AM$5&lt;=$F41),IF(AM$5&lt;=$E41+ROUND(($F41-$E41)*$G41,0),2,1),"")</x:f>
      </x:c>
      <x:c r="AN41" s="73" t="str">
        <x:f>IF(AND(AN$5&gt;=$E41,AN$5&lt;=$F41),IF(AN$5&lt;=$E41+ROUND(($F41-$E41)*$G41,0),2,1),"")</x:f>
      </x:c>
      <x:c r="AO41" s="73" t="str">
        <x:f>IF(AND(AO$5&gt;=$E41,AO$5&lt;=$F41),IF(AO$5&lt;=$E41+ROUND(($F41-$E41)*$G41,0),2,1),"")</x:f>
      </x:c>
      <x:c r="AP41" s="73" t="str">
        <x:f>IF(AND(AP$5&gt;=$E41,AP$5&lt;=$F41),IF(AP$5&lt;=$E41+ROUND(($F41-$E41)*$G41,0),2,1),"")</x:f>
      </x:c>
      <x:c r="AQ41" s="73" t="str">
        <x:f>IF(AND(AQ$5&gt;=$E41,AQ$5&lt;=$F41),IF(AQ$5&lt;=$E41+ROUND(($F41-$E41)*$G41,0),2,1),"")</x:f>
      </x:c>
      <x:c r="AR41" s="73" t="str">
        <x:f>IF(AND(AR$5&gt;=$E41,AR$5&lt;=$F41),IF(AR$5&lt;=$E41+ROUND(($F41-$E41)*$G41,0),2,1),"")</x:f>
      </x:c>
      <x:c r="AS41" s="73" t="str">
        <x:f>IF(AND(AS$5&gt;=$E41,AS$5&lt;=$F41),IF(AS$5&lt;=$E41+ROUND(($F41-$E41)*$G41,0),2,1),"")</x:f>
      </x:c>
      <x:c r="AT41" s="73" t="str">
        <x:f>IF(AND(AT$5&gt;=$E41,AT$5&lt;=$F41),IF(AT$5&lt;=$E41+ROUND(($F41-$E41)*$G41,0),2,1),"")</x:f>
      </x:c>
      <x:c r="AU41" s="73" t="str">
        <x:f>IF(AND(AU$5&gt;=$E41,AU$5&lt;=$F41),IF(AU$5&lt;=$E41+ROUND(($F41-$E41)*$G41,0),2,1),"")</x:f>
      </x:c>
      <x:c r="AV41" s="73" t="str">
        <x:f>IF(AND(AV$5&gt;=$E41,AV$5&lt;=$F41),IF(AV$5&lt;=$E41+ROUND(($F41-$E41)*$G41,0),2,1),"")</x:f>
      </x:c>
      <x:c r="AW41" s="73" t="str">
        <x:f>IF(AND(AW$5&gt;=$E41,AW$5&lt;=$F41),IF(AW$5&lt;=$E41+ROUND(($F41-$E41)*$G41,0),2,1),"")</x:f>
      </x:c>
      <x:c r="AX41" s="73" t="str">
        <x:f>IF(AND(AX$5&gt;=$E41,AX$5&lt;=$F41),IF(AX$5&lt;=$E41+ROUND(($F41-$E41)*$G41,0),2,1),"")</x:f>
      </x:c>
      <x:c r="AY41" s="73" t="str">
        <x:f>IF(AND(AY$5&gt;=$E41,AY$5&lt;=$F41),IF(AY$5&lt;=$E41+ROUND(($F41-$E41)*$G41,0),2,1),"")</x:f>
      </x:c>
      <x:c r="AZ41" s="73" t="str">
        <x:f>IF(AND(AZ$5&gt;=$E41,AZ$5&lt;=$F41),IF(AZ$5&lt;=$E41+ROUND(($F41-$E41)*$G41,0),2,1),"")</x:f>
      </x:c>
      <x:c r="BA41" s="73" t="str">
        <x:f>IF(AND(BA$5&gt;=$E41,BA$5&lt;=$F41),IF(BA$5&lt;=$E41+ROUND(($F41-$E41)*$G41,0),2,1),"")</x:f>
      </x:c>
      <x:c r="BB41" s="73" t="str">
        <x:f>IF(AND(BB$5&gt;=$E41,BB$5&lt;=$F41),IF(BB$5&lt;=$E41+ROUND(($F41-$E41)*$G41,0),2,1),"")</x:f>
      </x:c>
      <x:c r="BC41" s="73" t="str">
        <x:f>IF(AND(BC$5&gt;=$E41,BC$5&lt;=$F41),IF(BC$5&lt;=$E41+ROUND(($F41-$E41)*$G41,0),2,1),"")</x:f>
      </x:c>
      <x:c r="BD41" s="73" t="str">
        <x:f>IF(AND(BD$5&gt;=$E41,BD$5&lt;=$F41),IF(BD$5&lt;=$E41+ROUND(($F41-$E41)*$G41,0),2,1),"")</x:f>
      </x:c>
      <x:c r="BE41" s="73" t="str">
        <x:f>IF(AND(BE$5&gt;=$E41,BE$5&lt;=$F41),IF(BE$5&lt;=$E41+ROUND(($F41-$E41)*$G41,0),2,1),"")</x:f>
      </x:c>
      <x:c r="BF41" s="73" t="str">
        <x:f>IF(AND(BF$5&gt;=$E41,BF$5&lt;=$F41),IF(BF$5&lt;=$E41+ROUND(($F41-$E41)*$G41,0),2,1),"")</x:f>
      </x:c>
      <x:c r="BG41" s="73" t="str">
        <x:f>IF(AND(BG$5&gt;=$E41,BG$5&lt;=$F41),IF(BG$5&lt;=$E41+ROUND(($F41-$E41)*$G41,0),2,1),"")</x:f>
      </x:c>
      <x:c r="BH41" s="73" t="str">
        <x:f>IF(AND(BH$5&gt;=$E41,BH$5&lt;=$F41),IF(BH$5&lt;=$E41+ROUND(($F41-$E41)*$G41,0),2,1),"")</x:f>
      </x:c>
      <x:c r="BI41" s="73" t="str">
        <x:f>IF(AND(BI$5&gt;=$E41,BI$5&lt;=$F41),IF(BI$5&lt;=$E41+ROUND(($F41-$E41)*$G41,0),2,1),"")</x:f>
      </x:c>
      <x:c r="BJ41" s="73" t="str">
        <x:f>IF(AND(BJ$5&gt;=$E41,BJ$5&lt;=$F41),IF(BJ$5&lt;=$E41+ROUND(($F41-$E41)*$G41,0),2,1),"")</x:f>
      </x:c>
      <x:c r="BK41" s="73" t="str">
        <x:f>IF(AND(BK$5&gt;=$E41,BK$5&lt;=$F41),IF(BK$5&lt;=$E41+ROUND(($F41-$E41)*$G41,0),2,1),"")</x:f>
      </x:c>
      <x:c r="BL41" s="73" t="str">
        <x:f>IF(AND(BL$5&gt;=$E41,BL$5&lt;=$F41),IF(BL$5&lt;=$E41+ROUND(($F41-$E41)*$G41,0),2,1),"")</x:f>
      </x:c>
      <x:c r="BM41" s="73" t="str">
        <x:f>IF(AND(BM$5&gt;=$E41,BM$5&lt;=$F41),IF(BM$5&lt;=$E41+ROUND(($F41-$E41)*$G41,0),2,1),"")</x:f>
      </x:c>
      <x:c r="BN41" s="73" t="str">
        <x:f>IF(AND(BN$5&gt;=$E41,BN$5&lt;=$F41),IF(BN$5&lt;=$E41+ROUND(($F41-$E41)*$G41,0),2,1),"")</x:f>
      </x:c>
      <x:c r="BO41" s="73" t="str">
        <x:f>IF(AND(BO$5&gt;=$E41,BO$5&lt;=$F41),IF(BO$5&lt;=$E41+ROUND(($F41-$E41)*$G41,0),2,1),"")</x:f>
      </x:c>
      <x:c r="BP41" s="73" t="str">
        <x:f>IF(AND(BP$5&gt;=$E41,BP$5&lt;=$F41),IF(BP$5&lt;=$E41+ROUND(($F41-$E41)*$G41,0),2,1),"")</x:f>
      </x:c>
      <x:c r="BQ41" s="73" t="str">
        <x:f>IF(AND(BQ$5&gt;=$E41,BQ$5&lt;=$F41),IF(BQ$5&lt;=$E41+ROUND(($F41-$E41)*$G41,0),2,1),"")</x:f>
      </x:c>
      <x:c r="BR41" s="73" t="str">
        <x:f>IF(AND(BR$5&gt;=$E41,BR$5&lt;=$F41),IF(BR$5&lt;=$E41+ROUND(($F41-$E41)*$G41,0),2,1),"")</x:f>
      </x:c>
      <x:c r="BS41" s="73" t="str">
        <x:f>IF(AND(BS$5&gt;=$E41,BS$5&lt;=$F41),IF(BS$5&lt;=$E41+ROUND(($F41-$E41)*$G41,0),2,1),"")</x:f>
      </x:c>
      <x:c r="BT41" s="73" t="str">
        <x:f>IF(AND(BT$5&gt;=$E41,BT$5&lt;=$F41),IF(BT$5&lt;=$E41+ROUND(($F41-$E41)*$G41,0),2,1),"")</x:f>
      </x:c>
      <x:c r="BU41" s="73" t="str">
        <x:f>IF(AND(BU$5&gt;=$E41,BU$5&lt;=$F41),IF(BU$5&lt;=$E41+ROUND(($F41-$E41)*$G41,0),2,1),"")</x:f>
      </x:c>
      <x:c r="BV41" s="73" t="str">
        <x:f>IF(AND(BV$5&gt;=$E41,BV$5&lt;=$F41),IF(BV$5&lt;=$E41+ROUND(($F41-$E41)*$G41,0),2,1),"")</x:f>
      </x:c>
      <x:c r="BW41" s="73" t="str">
        <x:f>IF(AND(BW$5&gt;=$E41,BW$5&lt;=$F41),IF(BW$5&lt;=$E41+ROUND(($F41-$E41)*$G41,0),2,1),"")</x:f>
      </x:c>
      <x:c r="BX41" s="73" t="str">
        <x:f>IF(AND(BX$5&gt;=$E41,BX$5&lt;=$F41),IF(BX$5&lt;=$E41+ROUND(($F41-$E41)*$G41,0),2,1),"")</x:f>
      </x:c>
    </x:row>
    <x:row r="42" ht="22" customHeight="1">
      <x:c r="A42" s="49" t="str">
        <x:f>IF('Task Plan'!A42="","",'Task Plan'!A42)</x:f>
      </x:c>
      <x:c r="B42" s="75" t="str">
        <x:f>IF('Task Plan'!C42="","",'Task Plan'!C42)</x:f>
      </x:c>
      <x:c r="C42" s="49" t="str">
        <x:f>IF('Task Plan'!D42="","",'Task Plan'!D42)</x:f>
      </x:c>
      <x:c r="D42" s="49" t="str">
        <x:f>IF('Task Plan'!F42="","",'Task Plan'!F42)</x:f>
      </x:c>
      <x:c r="E42" s="65" t="str">
        <x:f>IF('Task Plan'!G42="","",'Task Plan'!G42)</x:f>
      </x:c>
      <x:c r="F42" s="65" t="str">
        <x:f>IF('Task Plan'!H42="","",'Task Plan'!H42)</x:f>
      </x:c>
      <x:c r="G42" s="67" t="str">
        <x:f>IF('Task Plan'!J42="","",'Task Plan'!J42)</x:f>
      </x:c>
      <x:c r="H42" s="49" t="str">
        <x:f>IF('Task Plan'!I42="","",'Task Plan'!I42)</x:f>
      </x:c>
      <x:c r="I42" s="73" t="str">
        <x:f>IF(AND(I$5&gt;=$E42,I$5&lt;=$F42),IF(I$5&lt;=$E42+ROUND(($F42-$E42)*$G42,0),2,1),"")</x:f>
      </x:c>
      <x:c r="J42" s="73" t="str">
        <x:f>IF(AND(J$5&gt;=$E42,J$5&lt;=$F42),IF(J$5&lt;=$E42+ROUND(($F42-$E42)*$G42,0),2,1),"")</x:f>
      </x:c>
      <x:c r="K42" s="73" t="str">
        <x:f>IF(AND(K$5&gt;=$E42,K$5&lt;=$F42),IF(K$5&lt;=$E42+ROUND(($F42-$E42)*$G42,0),2,1),"")</x:f>
      </x:c>
      <x:c r="L42" s="73" t="str">
        <x:f>IF(AND(L$5&gt;=$E42,L$5&lt;=$F42),IF(L$5&lt;=$E42+ROUND(($F42-$E42)*$G42,0),2,1),"")</x:f>
      </x:c>
      <x:c r="M42" s="73" t="str">
        <x:f>IF(AND(M$5&gt;=$E42,M$5&lt;=$F42),IF(M$5&lt;=$E42+ROUND(($F42-$E42)*$G42,0),2,1),"")</x:f>
      </x:c>
      <x:c r="N42" s="73" t="str">
        <x:f>IF(AND(N$5&gt;=$E42,N$5&lt;=$F42),IF(N$5&lt;=$E42+ROUND(($F42-$E42)*$G42,0),2,1),"")</x:f>
      </x:c>
      <x:c r="O42" s="73" t="str">
        <x:f>IF(AND(O$5&gt;=$E42,O$5&lt;=$F42),IF(O$5&lt;=$E42+ROUND(($F42-$E42)*$G42,0),2,1),"")</x:f>
      </x:c>
      <x:c r="P42" s="73" t="str">
        <x:f>IF(AND(P$5&gt;=$E42,P$5&lt;=$F42),IF(P$5&lt;=$E42+ROUND(($F42-$E42)*$G42,0),2,1),"")</x:f>
      </x:c>
      <x:c r="Q42" s="73" t="str">
        <x:f>IF(AND(Q$5&gt;=$E42,Q$5&lt;=$F42),IF(Q$5&lt;=$E42+ROUND(($F42-$E42)*$G42,0),2,1),"")</x:f>
      </x:c>
      <x:c r="R42" s="73" t="str">
        <x:f>IF(AND(R$5&gt;=$E42,R$5&lt;=$F42),IF(R$5&lt;=$E42+ROUND(($F42-$E42)*$G42,0),2,1),"")</x:f>
      </x:c>
      <x:c r="S42" s="73" t="str">
        <x:f>IF(AND(S$5&gt;=$E42,S$5&lt;=$F42),IF(S$5&lt;=$E42+ROUND(($F42-$E42)*$G42,0),2,1),"")</x:f>
      </x:c>
      <x:c r="T42" s="73" t="str">
        <x:f>IF(AND(T$5&gt;=$E42,T$5&lt;=$F42),IF(T$5&lt;=$E42+ROUND(($F42-$E42)*$G42,0),2,1),"")</x:f>
      </x:c>
      <x:c r="U42" s="73" t="str">
        <x:f>IF(AND(U$5&gt;=$E42,U$5&lt;=$F42),IF(U$5&lt;=$E42+ROUND(($F42-$E42)*$G42,0),2,1),"")</x:f>
      </x:c>
      <x:c r="V42" s="73" t="str">
        <x:f>IF(AND(V$5&gt;=$E42,V$5&lt;=$F42),IF(V$5&lt;=$E42+ROUND(($F42-$E42)*$G42,0),2,1),"")</x:f>
      </x:c>
      <x:c r="W42" s="73" t="str">
        <x:f>IF(AND(W$5&gt;=$E42,W$5&lt;=$F42),IF(W$5&lt;=$E42+ROUND(($F42-$E42)*$G42,0),2,1),"")</x:f>
      </x:c>
      <x:c r="X42" s="73" t="str">
        <x:f>IF(AND(X$5&gt;=$E42,X$5&lt;=$F42),IF(X$5&lt;=$E42+ROUND(($F42-$E42)*$G42,0),2,1),"")</x:f>
      </x:c>
      <x:c r="Y42" s="73" t="str">
        <x:f>IF(AND(Y$5&gt;=$E42,Y$5&lt;=$F42),IF(Y$5&lt;=$E42+ROUND(($F42-$E42)*$G42,0),2,1),"")</x:f>
      </x:c>
      <x:c r="Z42" s="73" t="str">
        <x:f>IF(AND(Z$5&gt;=$E42,Z$5&lt;=$F42),IF(Z$5&lt;=$E42+ROUND(($F42-$E42)*$G42,0),2,1),"")</x:f>
      </x:c>
      <x:c r="AA42" s="73" t="str">
        <x:f>IF(AND(AA$5&gt;=$E42,AA$5&lt;=$F42),IF(AA$5&lt;=$E42+ROUND(($F42-$E42)*$G42,0),2,1),"")</x:f>
      </x:c>
      <x:c r="AB42" s="73" t="str">
        <x:f>IF(AND(AB$5&gt;=$E42,AB$5&lt;=$F42),IF(AB$5&lt;=$E42+ROUND(($F42-$E42)*$G42,0),2,1),"")</x:f>
      </x:c>
      <x:c r="AC42" s="73" t="str">
        <x:f>IF(AND(AC$5&gt;=$E42,AC$5&lt;=$F42),IF(AC$5&lt;=$E42+ROUND(($F42-$E42)*$G42,0),2,1),"")</x:f>
      </x:c>
      <x:c r="AD42" s="73" t="str">
        <x:f>IF(AND(AD$5&gt;=$E42,AD$5&lt;=$F42),IF(AD$5&lt;=$E42+ROUND(($F42-$E42)*$G42,0),2,1),"")</x:f>
      </x:c>
      <x:c r="AE42" s="73" t="str">
        <x:f>IF(AND(AE$5&gt;=$E42,AE$5&lt;=$F42),IF(AE$5&lt;=$E42+ROUND(($F42-$E42)*$G42,0),2,1),"")</x:f>
      </x:c>
      <x:c r="AF42" s="73" t="str">
        <x:f>IF(AND(AF$5&gt;=$E42,AF$5&lt;=$F42),IF(AF$5&lt;=$E42+ROUND(($F42-$E42)*$G42,0),2,1),"")</x:f>
      </x:c>
      <x:c r="AG42" s="73" t="str">
        <x:f>IF(AND(AG$5&gt;=$E42,AG$5&lt;=$F42),IF(AG$5&lt;=$E42+ROUND(($F42-$E42)*$G42,0),2,1),"")</x:f>
      </x:c>
      <x:c r="AH42" s="73" t="str">
        <x:f>IF(AND(AH$5&gt;=$E42,AH$5&lt;=$F42),IF(AH$5&lt;=$E42+ROUND(($F42-$E42)*$G42,0),2,1),"")</x:f>
      </x:c>
      <x:c r="AI42" s="73" t="str">
        <x:f>IF(AND(AI$5&gt;=$E42,AI$5&lt;=$F42),IF(AI$5&lt;=$E42+ROUND(($F42-$E42)*$G42,0),2,1),"")</x:f>
      </x:c>
      <x:c r="AJ42" s="73" t="str">
        <x:f>IF(AND(AJ$5&gt;=$E42,AJ$5&lt;=$F42),IF(AJ$5&lt;=$E42+ROUND(($F42-$E42)*$G42,0),2,1),"")</x:f>
      </x:c>
      <x:c r="AK42" s="73" t="str">
        <x:f>IF(AND(AK$5&gt;=$E42,AK$5&lt;=$F42),IF(AK$5&lt;=$E42+ROUND(($F42-$E42)*$G42,0),2,1),"")</x:f>
      </x:c>
      <x:c r="AL42" s="73" t="str">
        <x:f>IF(AND(AL$5&gt;=$E42,AL$5&lt;=$F42),IF(AL$5&lt;=$E42+ROUND(($F42-$E42)*$G42,0),2,1),"")</x:f>
      </x:c>
      <x:c r="AM42" s="73" t="str">
        <x:f>IF(AND(AM$5&gt;=$E42,AM$5&lt;=$F42),IF(AM$5&lt;=$E42+ROUND(($F42-$E42)*$G42,0),2,1),"")</x:f>
      </x:c>
      <x:c r="AN42" s="73" t="str">
        <x:f>IF(AND(AN$5&gt;=$E42,AN$5&lt;=$F42),IF(AN$5&lt;=$E42+ROUND(($F42-$E42)*$G42,0),2,1),"")</x:f>
      </x:c>
      <x:c r="AO42" s="73" t="str">
        <x:f>IF(AND(AO$5&gt;=$E42,AO$5&lt;=$F42),IF(AO$5&lt;=$E42+ROUND(($F42-$E42)*$G42,0),2,1),"")</x:f>
      </x:c>
      <x:c r="AP42" s="73" t="str">
        <x:f>IF(AND(AP$5&gt;=$E42,AP$5&lt;=$F42),IF(AP$5&lt;=$E42+ROUND(($F42-$E42)*$G42,0),2,1),"")</x:f>
      </x:c>
      <x:c r="AQ42" s="73" t="str">
        <x:f>IF(AND(AQ$5&gt;=$E42,AQ$5&lt;=$F42),IF(AQ$5&lt;=$E42+ROUND(($F42-$E42)*$G42,0),2,1),"")</x:f>
      </x:c>
      <x:c r="AR42" s="73" t="str">
        <x:f>IF(AND(AR$5&gt;=$E42,AR$5&lt;=$F42),IF(AR$5&lt;=$E42+ROUND(($F42-$E42)*$G42,0),2,1),"")</x:f>
      </x:c>
      <x:c r="AS42" s="73" t="str">
        <x:f>IF(AND(AS$5&gt;=$E42,AS$5&lt;=$F42),IF(AS$5&lt;=$E42+ROUND(($F42-$E42)*$G42,0),2,1),"")</x:f>
      </x:c>
      <x:c r="AT42" s="73" t="str">
        <x:f>IF(AND(AT$5&gt;=$E42,AT$5&lt;=$F42),IF(AT$5&lt;=$E42+ROUND(($F42-$E42)*$G42,0),2,1),"")</x:f>
      </x:c>
      <x:c r="AU42" s="73" t="str">
        <x:f>IF(AND(AU$5&gt;=$E42,AU$5&lt;=$F42),IF(AU$5&lt;=$E42+ROUND(($F42-$E42)*$G42,0),2,1),"")</x:f>
      </x:c>
      <x:c r="AV42" s="73" t="str">
        <x:f>IF(AND(AV$5&gt;=$E42,AV$5&lt;=$F42),IF(AV$5&lt;=$E42+ROUND(($F42-$E42)*$G42,0),2,1),"")</x:f>
      </x:c>
      <x:c r="AW42" s="73" t="str">
        <x:f>IF(AND(AW$5&gt;=$E42,AW$5&lt;=$F42),IF(AW$5&lt;=$E42+ROUND(($F42-$E42)*$G42,0),2,1),"")</x:f>
      </x:c>
      <x:c r="AX42" s="73" t="str">
        <x:f>IF(AND(AX$5&gt;=$E42,AX$5&lt;=$F42),IF(AX$5&lt;=$E42+ROUND(($F42-$E42)*$G42,0),2,1),"")</x:f>
      </x:c>
      <x:c r="AY42" s="73" t="str">
        <x:f>IF(AND(AY$5&gt;=$E42,AY$5&lt;=$F42),IF(AY$5&lt;=$E42+ROUND(($F42-$E42)*$G42,0),2,1),"")</x:f>
      </x:c>
      <x:c r="AZ42" s="73" t="str">
        <x:f>IF(AND(AZ$5&gt;=$E42,AZ$5&lt;=$F42),IF(AZ$5&lt;=$E42+ROUND(($F42-$E42)*$G42,0),2,1),"")</x:f>
      </x:c>
      <x:c r="BA42" s="73" t="str">
        <x:f>IF(AND(BA$5&gt;=$E42,BA$5&lt;=$F42),IF(BA$5&lt;=$E42+ROUND(($F42-$E42)*$G42,0),2,1),"")</x:f>
      </x:c>
      <x:c r="BB42" s="73" t="str">
        <x:f>IF(AND(BB$5&gt;=$E42,BB$5&lt;=$F42),IF(BB$5&lt;=$E42+ROUND(($F42-$E42)*$G42,0),2,1),"")</x:f>
      </x:c>
      <x:c r="BC42" s="73" t="str">
        <x:f>IF(AND(BC$5&gt;=$E42,BC$5&lt;=$F42),IF(BC$5&lt;=$E42+ROUND(($F42-$E42)*$G42,0),2,1),"")</x:f>
      </x:c>
      <x:c r="BD42" s="73" t="str">
        <x:f>IF(AND(BD$5&gt;=$E42,BD$5&lt;=$F42),IF(BD$5&lt;=$E42+ROUND(($F42-$E42)*$G42,0),2,1),"")</x:f>
      </x:c>
      <x:c r="BE42" s="73" t="str">
        <x:f>IF(AND(BE$5&gt;=$E42,BE$5&lt;=$F42),IF(BE$5&lt;=$E42+ROUND(($F42-$E42)*$G42,0),2,1),"")</x:f>
      </x:c>
      <x:c r="BF42" s="73" t="str">
        <x:f>IF(AND(BF$5&gt;=$E42,BF$5&lt;=$F42),IF(BF$5&lt;=$E42+ROUND(($F42-$E42)*$G42,0),2,1),"")</x:f>
      </x:c>
      <x:c r="BG42" s="73" t="str">
        <x:f>IF(AND(BG$5&gt;=$E42,BG$5&lt;=$F42),IF(BG$5&lt;=$E42+ROUND(($F42-$E42)*$G42,0),2,1),"")</x:f>
      </x:c>
      <x:c r="BH42" s="73" t="str">
        <x:f>IF(AND(BH$5&gt;=$E42,BH$5&lt;=$F42),IF(BH$5&lt;=$E42+ROUND(($F42-$E42)*$G42,0),2,1),"")</x:f>
      </x:c>
      <x:c r="BI42" s="73" t="str">
        <x:f>IF(AND(BI$5&gt;=$E42,BI$5&lt;=$F42),IF(BI$5&lt;=$E42+ROUND(($F42-$E42)*$G42,0),2,1),"")</x:f>
      </x:c>
      <x:c r="BJ42" s="73" t="str">
        <x:f>IF(AND(BJ$5&gt;=$E42,BJ$5&lt;=$F42),IF(BJ$5&lt;=$E42+ROUND(($F42-$E42)*$G42,0),2,1),"")</x:f>
      </x:c>
      <x:c r="BK42" s="73" t="str">
        <x:f>IF(AND(BK$5&gt;=$E42,BK$5&lt;=$F42),IF(BK$5&lt;=$E42+ROUND(($F42-$E42)*$G42,0),2,1),"")</x:f>
      </x:c>
      <x:c r="BL42" s="73" t="str">
        <x:f>IF(AND(BL$5&gt;=$E42,BL$5&lt;=$F42),IF(BL$5&lt;=$E42+ROUND(($F42-$E42)*$G42,0),2,1),"")</x:f>
      </x:c>
      <x:c r="BM42" s="73" t="str">
        <x:f>IF(AND(BM$5&gt;=$E42,BM$5&lt;=$F42),IF(BM$5&lt;=$E42+ROUND(($F42-$E42)*$G42,0),2,1),"")</x:f>
      </x:c>
      <x:c r="BN42" s="73" t="str">
        <x:f>IF(AND(BN$5&gt;=$E42,BN$5&lt;=$F42),IF(BN$5&lt;=$E42+ROUND(($F42-$E42)*$G42,0),2,1),"")</x:f>
      </x:c>
      <x:c r="BO42" s="73" t="str">
        <x:f>IF(AND(BO$5&gt;=$E42,BO$5&lt;=$F42),IF(BO$5&lt;=$E42+ROUND(($F42-$E42)*$G42,0),2,1),"")</x:f>
      </x:c>
      <x:c r="BP42" s="73" t="str">
        <x:f>IF(AND(BP$5&gt;=$E42,BP$5&lt;=$F42),IF(BP$5&lt;=$E42+ROUND(($F42-$E42)*$G42,0),2,1),"")</x:f>
      </x:c>
      <x:c r="BQ42" s="73" t="str">
        <x:f>IF(AND(BQ$5&gt;=$E42,BQ$5&lt;=$F42),IF(BQ$5&lt;=$E42+ROUND(($F42-$E42)*$G42,0),2,1),"")</x:f>
      </x:c>
      <x:c r="BR42" s="73" t="str">
        <x:f>IF(AND(BR$5&gt;=$E42,BR$5&lt;=$F42),IF(BR$5&lt;=$E42+ROUND(($F42-$E42)*$G42,0),2,1),"")</x:f>
      </x:c>
      <x:c r="BS42" s="73" t="str">
        <x:f>IF(AND(BS$5&gt;=$E42,BS$5&lt;=$F42),IF(BS$5&lt;=$E42+ROUND(($F42-$E42)*$G42,0),2,1),"")</x:f>
      </x:c>
      <x:c r="BT42" s="73" t="str">
        <x:f>IF(AND(BT$5&gt;=$E42,BT$5&lt;=$F42),IF(BT$5&lt;=$E42+ROUND(($F42-$E42)*$G42,0),2,1),"")</x:f>
      </x:c>
      <x:c r="BU42" s="73" t="str">
        <x:f>IF(AND(BU$5&gt;=$E42,BU$5&lt;=$F42),IF(BU$5&lt;=$E42+ROUND(($F42-$E42)*$G42,0),2,1),"")</x:f>
      </x:c>
      <x:c r="BV42" s="73" t="str">
        <x:f>IF(AND(BV$5&gt;=$E42,BV$5&lt;=$F42),IF(BV$5&lt;=$E42+ROUND(($F42-$E42)*$G42,0),2,1),"")</x:f>
      </x:c>
      <x:c r="BW42" s="73" t="str">
        <x:f>IF(AND(BW$5&gt;=$E42,BW$5&lt;=$F42),IF(BW$5&lt;=$E42+ROUND(($F42-$E42)*$G42,0),2,1),"")</x:f>
      </x:c>
      <x:c r="BX42" s="73" t="str">
        <x:f>IF(AND(BX$5&gt;=$E42,BX$5&lt;=$F42),IF(BX$5&lt;=$E42+ROUND(($F42-$E42)*$G42,0),2,1),"")</x:f>
      </x:c>
    </x:row>
    <x:row r="43" ht="22" customHeight="1">
      <x:c r="A43" s="49" t="str">
        <x:f>IF('Task Plan'!A43="","",'Task Plan'!A43)</x:f>
      </x:c>
      <x:c r="B43" s="75" t="str">
        <x:f>IF('Task Plan'!C43="","",'Task Plan'!C43)</x:f>
      </x:c>
      <x:c r="C43" s="49" t="str">
        <x:f>IF('Task Plan'!D43="","",'Task Plan'!D43)</x:f>
      </x:c>
      <x:c r="D43" s="49" t="str">
        <x:f>IF('Task Plan'!F43="","",'Task Plan'!F43)</x:f>
      </x:c>
      <x:c r="E43" s="65" t="str">
        <x:f>IF('Task Plan'!G43="","",'Task Plan'!G43)</x:f>
      </x:c>
      <x:c r="F43" s="65" t="str">
        <x:f>IF('Task Plan'!H43="","",'Task Plan'!H43)</x:f>
      </x:c>
      <x:c r="G43" s="67" t="str">
        <x:f>IF('Task Plan'!J43="","",'Task Plan'!J43)</x:f>
      </x:c>
      <x:c r="H43" s="49" t="str">
        <x:f>IF('Task Plan'!I43="","",'Task Plan'!I43)</x:f>
      </x:c>
      <x:c r="I43" s="73" t="str">
        <x:f>IF(AND(I$5&gt;=$E43,I$5&lt;=$F43),IF(I$5&lt;=$E43+ROUND(($F43-$E43)*$G43,0),2,1),"")</x:f>
      </x:c>
      <x:c r="J43" s="73" t="str">
        <x:f>IF(AND(J$5&gt;=$E43,J$5&lt;=$F43),IF(J$5&lt;=$E43+ROUND(($F43-$E43)*$G43,0),2,1),"")</x:f>
      </x:c>
      <x:c r="K43" s="73" t="str">
        <x:f>IF(AND(K$5&gt;=$E43,K$5&lt;=$F43),IF(K$5&lt;=$E43+ROUND(($F43-$E43)*$G43,0),2,1),"")</x:f>
      </x:c>
      <x:c r="L43" s="73" t="str">
        <x:f>IF(AND(L$5&gt;=$E43,L$5&lt;=$F43),IF(L$5&lt;=$E43+ROUND(($F43-$E43)*$G43,0),2,1),"")</x:f>
      </x:c>
      <x:c r="M43" s="73" t="str">
        <x:f>IF(AND(M$5&gt;=$E43,M$5&lt;=$F43),IF(M$5&lt;=$E43+ROUND(($F43-$E43)*$G43,0),2,1),"")</x:f>
      </x:c>
      <x:c r="N43" s="73" t="str">
        <x:f>IF(AND(N$5&gt;=$E43,N$5&lt;=$F43),IF(N$5&lt;=$E43+ROUND(($F43-$E43)*$G43,0),2,1),"")</x:f>
      </x:c>
      <x:c r="O43" s="73" t="str">
        <x:f>IF(AND(O$5&gt;=$E43,O$5&lt;=$F43),IF(O$5&lt;=$E43+ROUND(($F43-$E43)*$G43,0),2,1),"")</x:f>
      </x:c>
      <x:c r="P43" s="73" t="str">
        <x:f>IF(AND(P$5&gt;=$E43,P$5&lt;=$F43),IF(P$5&lt;=$E43+ROUND(($F43-$E43)*$G43,0),2,1),"")</x:f>
      </x:c>
      <x:c r="Q43" s="73" t="str">
        <x:f>IF(AND(Q$5&gt;=$E43,Q$5&lt;=$F43),IF(Q$5&lt;=$E43+ROUND(($F43-$E43)*$G43,0),2,1),"")</x:f>
      </x:c>
      <x:c r="R43" s="73" t="str">
        <x:f>IF(AND(R$5&gt;=$E43,R$5&lt;=$F43),IF(R$5&lt;=$E43+ROUND(($F43-$E43)*$G43,0),2,1),"")</x:f>
      </x:c>
      <x:c r="S43" s="73" t="str">
        <x:f>IF(AND(S$5&gt;=$E43,S$5&lt;=$F43),IF(S$5&lt;=$E43+ROUND(($F43-$E43)*$G43,0),2,1),"")</x:f>
      </x:c>
      <x:c r="T43" s="73" t="str">
        <x:f>IF(AND(T$5&gt;=$E43,T$5&lt;=$F43),IF(T$5&lt;=$E43+ROUND(($F43-$E43)*$G43,0),2,1),"")</x:f>
      </x:c>
      <x:c r="U43" s="73" t="str">
        <x:f>IF(AND(U$5&gt;=$E43,U$5&lt;=$F43),IF(U$5&lt;=$E43+ROUND(($F43-$E43)*$G43,0),2,1),"")</x:f>
      </x:c>
      <x:c r="V43" s="73" t="str">
        <x:f>IF(AND(V$5&gt;=$E43,V$5&lt;=$F43),IF(V$5&lt;=$E43+ROUND(($F43-$E43)*$G43,0),2,1),"")</x:f>
      </x:c>
      <x:c r="W43" s="73" t="str">
        <x:f>IF(AND(W$5&gt;=$E43,W$5&lt;=$F43),IF(W$5&lt;=$E43+ROUND(($F43-$E43)*$G43,0),2,1),"")</x:f>
      </x:c>
      <x:c r="X43" s="73" t="str">
        <x:f>IF(AND(X$5&gt;=$E43,X$5&lt;=$F43),IF(X$5&lt;=$E43+ROUND(($F43-$E43)*$G43,0),2,1),"")</x:f>
      </x:c>
      <x:c r="Y43" s="73" t="str">
        <x:f>IF(AND(Y$5&gt;=$E43,Y$5&lt;=$F43),IF(Y$5&lt;=$E43+ROUND(($F43-$E43)*$G43,0),2,1),"")</x:f>
      </x:c>
      <x:c r="Z43" s="73" t="str">
        <x:f>IF(AND(Z$5&gt;=$E43,Z$5&lt;=$F43),IF(Z$5&lt;=$E43+ROUND(($F43-$E43)*$G43,0),2,1),"")</x:f>
      </x:c>
      <x:c r="AA43" s="73" t="str">
        <x:f>IF(AND(AA$5&gt;=$E43,AA$5&lt;=$F43),IF(AA$5&lt;=$E43+ROUND(($F43-$E43)*$G43,0),2,1),"")</x:f>
      </x:c>
      <x:c r="AB43" s="73" t="str">
        <x:f>IF(AND(AB$5&gt;=$E43,AB$5&lt;=$F43),IF(AB$5&lt;=$E43+ROUND(($F43-$E43)*$G43,0),2,1),"")</x:f>
      </x:c>
      <x:c r="AC43" s="73" t="str">
        <x:f>IF(AND(AC$5&gt;=$E43,AC$5&lt;=$F43),IF(AC$5&lt;=$E43+ROUND(($F43-$E43)*$G43,0),2,1),"")</x:f>
      </x:c>
      <x:c r="AD43" s="73" t="str">
        <x:f>IF(AND(AD$5&gt;=$E43,AD$5&lt;=$F43),IF(AD$5&lt;=$E43+ROUND(($F43-$E43)*$G43,0),2,1),"")</x:f>
      </x:c>
      <x:c r="AE43" s="73" t="str">
        <x:f>IF(AND(AE$5&gt;=$E43,AE$5&lt;=$F43),IF(AE$5&lt;=$E43+ROUND(($F43-$E43)*$G43,0),2,1),"")</x:f>
      </x:c>
      <x:c r="AF43" s="73" t="str">
        <x:f>IF(AND(AF$5&gt;=$E43,AF$5&lt;=$F43),IF(AF$5&lt;=$E43+ROUND(($F43-$E43)*$G43,0),2,1),"")</x:f>
      </x:c>
      <x:c r="AG43" s="73" t="str">
        <x:f>IF(AND(AG$5&gt;=$E43,AG$5&lt;=$F43),IF(AG$5&lt;=$E43+ROUND(($F43-$E43)*$G43,0),2,1),"")</x:f>
      </x:c>
      <x:c r="AH43" s="73" t="str">
        <x:f>IF(AND(AH$5&gt;=$E43,AH$5&lt;=$F43),IF(AH$5&lt;=$E43+ROUND(($F43-$E43)*$G43,0),2,1),"")</x:f>
      </x:c>
      <x:c r="AI43" s="73" t="str">
        <x:f>IF(AND(AI$5&gt;=$E43,AI$5&lt;=$F43),IF(AI$5&lt;=$E43+ROUND(($F43-$E43)*$G43,0),2,1),"")</x:f>
      </x:c>
      <x:c r="AJ43" s="73" t="str">
        <x:f>IF(AND(AJ$5&gt;=$E43,AJ$5&lt;=$F43),IF(AJ$5&lt;=$E43+ROUND(($F43-$E43)*$G43,0),2,1),"")</x:f>
      </x:c>
      <x:c r="AK43" s="73" t="str">
        <x:f>IF(AND(AK$5&gt;=$E43,AK$5&lt;=$F43),IF(AK$5&lt;=$E43+ROUND(($F43-$E43)*$G43,0),2,1),"")</x:f>
      </x:c>
      <x:c r="AL43" s="73" t="str">
        <x:f>IF(AND(AL$5&gt;=$E43,AL$5&lt;=$F43),IF(AL$5&lt;=$E43+ROUND(($F43-$E43)*$G43,0),2,1),"")</x:f>
      </x:c>
      <x:c r="AM43" s="73" t="str">
        <x:f>IF(AND(AM$5&gt;=$E43,AM$5&lt;=$F43),IF(AM$5&lt;=$E43+ROUND(($F43-$E43)*$G43,0),2,1),"")</x:f>
      </x:c>
      <x:c r="AN43" s="73" t="str">
        <x:f>IF(AND(AN$5&gt;=$E43,AN$5&lt;=$F43),IF(AN$5&lt;=$E43+ROUND(($F43-$E43)*$G43,0),2,1),"")</x:f>
      </x:c>
      <x:c r="AO43" s="73" t="str">
        <x:f>IF(AND(AO$5&gt;=$E43,AO$5&lt;=$F43),IF(AO$5&lt;=$E43+ROUND(($F43-$E43)*$G43,0),2,1),"")</x:f>
      </x:c>
      <x:c r="AP43" s="73" t="str">
        <x:f>IF(AND(AP$5&gt;=$E43,AP$5&lt;=$F43),IF(AP$5&lt;=$E43+ROUND(($F43-$E43)*$G43,0),2,1),"")</x:f>
      </x:c>
      <x:c r="AQ43" s="73" t="str">
        <x:f>IF(AND(AQ$5&gt;=$E43,AQ$5&lt;=$F43),IF(AQ$5&lt;=$E43+ROUND(($F43-$E43)*$G43,0),2,1),"")</x:f>
      </x:c>
      <x:c r="AR43" s="73" t="str">
        <x:f>IF(AND(AR$5&gt;=$E43,AR$5&lt;=$F43),IF(AR$5&lt;=$E43+ROUND(($F43-$E43)*$G43,0),2,1),"")</x:f>
      </x:c>
      <x:c r="AS43" s="73" t="str">
        <x:f>IF(AND(AS$5&gt;=$E43,AS$5&lt;=$F43),IF(AS$5&lt;=$E43+ROUND(($F43-$E43)*$G43,0),2,1),"")</x:f>
      </x:c>
      <x:c r="AT43" s="73" t="str">
        <x:f>IF(AND(AT$5&gt;=$E43,AT$5&lt;=$F43),IF(AT$5&lt;=$E43+ROUND(($F43-$E43)*$G43,0),2,1),"")</x:f>
      </x:c>
      <x:c r="AU43" s="73" t="str">
        <x:f>IF(AND(AU$5&gt;=$E43,AU$5&lt;=$F43),IF(AU$5&lt;=$E43+ROUND(($F43-$E43)*$G43,0),2,1),"")</x:f>
      </x:c>
      <x:c r="AV43" s="73" t="str">
        <x:f>IF(AND(AV$5&gt;=$E43,AV$5&lt;=$F43),IF(AV$5&lt;=$E43+ROUND(($F43-$E43)*$G43,0),2,1),"")</x:f>
      </x:c>
      <x:c r="AW43" s="73" t="str">
        <x:f>IF(AND(AW$5&gt;=$E43,AW$5&lt;=$F43),IF(AW$5&lt;=$E43+ROUND(($F43-$E43)*$G43,0),2,1),"")</x:f>
      </x:c>
      <x:c r="AX43" s="73" t="str">
        <x:f>IF(AND(AX$5&gt;=$E43,AX$5&lt;=$F43),IF(AX$5&lt;=$E43+ROUND(($F43-$E43)*$G43,0),2,1),"")</x:f>
      </x:c>
      <x:c r="AY43" s="73" t="str">
        <x:f>IF(AND(AY$5&gt;=$E43,AY$5&lt;=$F43),IF(AY$5&lt;=$E43+ROUND(($F43-$E43)*$G43,0),2,1),"")</x:f>
      </x:c>
      <x:c r="AZ43" s="73" t="str">
        <x:f>IF(AND(AZ$5&gt;=$E43,AZ$5&lt;=$F43),IF(AZ$5&lt;=$E43+ROUND(($F43-$E43)*$G43,0),2,1),"")</x:f>
      </x:c>
      <x:c r="BA43" s="73" t="str">
        <x:f>IF(AND(BA$5&gt;=$E43,BA$5&lt;=$F43),IF(BA$5&lt;=$E43+ROUND(($F43-$E43)*$G43,0),2,1),"")</x:f>
      </x:c>
      <x:c r="BB43" s="73" t="str">
        <x:f>IF(AND(BB$5&gt;=$E43,BB$5&lt;=$F43),IF(BB$5&lt;=$E43+ROUND(($F43-$E43)*$G43,0),2,1),"")</x:f>
      </x:c>
      <x:c r="BC43" s="73" t="str">
        <x:f>IF(AND(BC$5&gt;=$E43,BC$5&lt;=$F43),IF(BC$5&lt;=$E43+ROUND(($F43-$E43)*$G43,0),2,1),"")</x:f>
      </x:c>
      <x:c r="BD43" s="73" t="str">
        <x:f>IF(AND(BD$5&gt;=$E43,BD$5&lt;=$F43),IF(BD$5&lt;=$E43+ROUND(($F43-$E43)*$G43,0),2,1),"")</x:f>
      </x:c>
      <x:c r="BE43" s="73" t="str">
        <x:f>IF(AND(BE$5&gt;=$E43,BE$5&lt;=$F43),IF(BE$5&lt;=$E43+ROUND(($F43-$E43)*$G43,0),2,1),"")</x:f>
      </x:c>
      <x:c r="BF43" s="73" t="str">
        <x:f>IF(AND(BF$5&gt;=$E43,BF$5&lt;=$F43),IF(BF$5&lt;=$E43+ROUND(($F43-$E43)*$G43,0),2,1),"")</x:f>
      </x:c>
      <x:c r="BG43" s="73" t="str">
        <x:f>IF(AND(BG$5&gt;=$E43,BG$5&lt;=$F43),IF(BG$5&lt;=$E43+ROUND(($F43-$E43)*$G43,0),2,1),"")</x:f>
      </x:c>
      <x:c r="BH43" s="73" t="str">
        <x:f>IF(AND(BH$5&gt;=$E43,BH$5&lt;=$F43),IF(BH$5&lt;=$E43+ROUND(($F43-$E43)*$G43,0),2,1),"")</x:f>
      </x:c>
      <x:c r="BI43" s="73" t="str">
        <x:f>IF(AND(BI$5&gt;=$E43,BI$5&lt;=$F43),IF(BI$5&lt;=$E43+ROUND(($F43-$E43)*$G43,0),2,1),"")</x:f>
      </x:c>
      <x:c r="BJ43" s="73" t="str">
        <x:f>IF(AND(BJ$5&gt;=$E43,BJ$5&lt;=$F43),IF(BJ$5&lt;=$E43+ROUND(($F43-$E43)*$G43,0),2,1),"")</x:f>
      </x:c>
      <x:c r="BK43" s="73" t="str">
        <x:f>IF(AND(BK$5&gt;=$E43,BK$5&lt;=$F43),IF(BK$5&lt;=$E43+ROUND(($F43-$E43)*$G43,0),2,1),"")</x:f>
      </x:c>
      <x:c r="BL43" s="73" t="str">
        <x:f>IF(AND(BL$5&gt;=$E43,BL$5&lt;=$F43),IF(BL$5&lt;=$E43+ROUND(($F43-$E43)*$G43,0),2,1),"")</x:f>
      </x:c>
      <x:c r="BM43" s="73" t="str">
        <x:f>IF(AND(BM$5&gt;=$E43,BM$5&lt;=$F43),IF(BM$5&lt;=$E43+ROUND(($F43-$E43)*$G43,0),2,1),"")</x:f>
      </x:c>
      <x:c r="BN43" s="73" t="str">
        <x:f>IF(AND(BN$5&gt;=$E43,BN$5&lt;=$F43),IF(BN$5&lt;=$E43+ROUND(($F43-$E43)*$G43,0),2,1),"")</x:f>
      </x:c>
      <x:c r="BO43" s="73" t="str">
        <x:f>IF(AND(BO$5&gt;=$E43,BO$5&lt;=$F43),IF(BO$5&lt;=$E43+ROUND(($F43-$E43)*$G43,0),2,1),"")</x:f>
      </x:c>
      <x:c r="BP43" s="73" t="str">
        <x:f>IF(AND(BP$5&gt;=$E43,BP$5&lt;=$F43),IF(BP$5&lt;=$E43+ROUND(($F43-$E43)*$G43,0),2,1),"")</x:f>
      </x:c>
      <x:c r="BQ43" s="73" t="str">
        <x:f>IF(AND(BQ$5&gt;=$E43,BQ$5&lt;=$F43),IF(BQ$5&lt;=$E43+ROUND(($F43-$E43)*$G43,0),2,1),"")</x:f>
      </x:c>
      <x:c r="BR43" s="73" t="str">
        <x:f>IF(AND(BR$5&gt;=$E43,BR$5&lt;=$F43),IF(BR$5&lt;=$E43+ROUND(($F43-$E43)*$G43,0),2,1),"")</x:f>
      </x:c>
      <x:c r="BS43" s="73" t="str">
        <x:f>IF(AND(BS$5&gt;=$E43,BS$5&lt;=$F43),IF(BS$5&lt;=$E43+ROUND(($F43-$E43)*$G43,0),2,1),"")</x:f>
      </x:c>
      <x:c r="BT43" s="73" t="str">
        <x:f>IF(AND(BT$5&gt;=$E43,BT$5&lt;=$F43),IF(BT$5&lt;=$E43+ROUND(($F43-$E43)*$G43,0),2,1),"")</x:f>
      </x:c>
      <x:c r="BU43" s="73" t="str">
        <x:f>IF(AND(BU$5&gt;=$E43,BU$5&lt;=$F43),IF(BU$5&lt;=$E43+ROUND(($F43-$E43)*$G43,0),2,1),"")</x:f>
      </x:c>
      <x:c r="BV43" s="73" t="str">
        <x:f>IF(AND(BV$5&gt;=$E43,BV$5&lt;=$F43),IF(BV$5&lt;=$E43+ROUND(($F43-$E43)*$G43,0),2,1),"")</x:f>
      </x:c>
      <x:c r="BW43" s="73" t="str">
        <x:f>IF(AND(BW$5&gt;=$E43,BW$5&lt;=$F43),IF(BW$5&lt;=$E43+ROUND(($F43-$E43)*$G43,0),2,1),"")</x:f>
      </x:c>
      <x:c r="BX43" s="73" t="str">
        <x:f>IF(AND(BX$5&gt;=$E43,BX$5&lt;=$F43),IF(BX$5&lt;=$E43+ROUND(($F43-$E43)*$G43,0),2,1),"")</x:f>
      </x:c>
    </x:row>
    <x:row r="44" ht="22" customHeight="1">
      <x:c r="A44" s="49" t="str">
        <x:f>IF('Task Plan'!A44="","",'Task Plan'!A44)</x:f>
      </x:c>
      <x:c r="B44" s="75" t="str">
        <x:f>IF('Task Plan'!C44="","",'Task Plan'!C44)</x:f>
      </x:c>
      <x:c r="C44" s="49" t="str">
        <x:f>IF('Task Plan'!D44="","",'Task Plan'!D44)</x:f>
      </x:c>
      <x:c r="D44" s="49" t="str">
        <x:f>IF('Task Plan'!F44="","",'Task Plan'!F44)</x:f>
      </x:c>
      <x:c r="E44" s="65" t="str">
        <x:f>IF('Task Plan'!G44="","",'Task Plan'!G44)</x:f>
      </x:c>
      <x:c r="F44" s="65" t="str">
        <x:f>IF('Task Plan'!H44="","",'Task Plan'!H44)</x:f>
      </x:c>
      <x:c r="G44" s="67" t="str">
        <x:f>IF('Task Plan'!J44="","",'Task Plan'!J44)</x:f>
      </x:c>
      <x:c r="H44" s="49" t="str">
        <x:f>IF('Task Plan'!I44="","",'Task Plan'!I44)</x:f>
      </x:c>
      <x:c r="I44" s="73" t="str">
        <x:f>IF(AND(I$5&gt;=$E44,I$5&lt;=$F44),IF(I$5&lt;=$E44+ROUND(($F44-$E44)*$G44,0),2,1),"")</x:f>
      </x:c>
      <x:c r="J44" s="73" t="str">
        <x:f>IF(AND(J$5&gt;=$E44,J$5&lt;=$F44),IF(J$5&lt;=$E44+ROUND(($F44-$E44)*$G44,0),2,1),"")</x:f>
      </x:c>
      <x:c r="K44" s="73" t="str">
        <x:f>IF(AND(K$5&gt;=$E44,K$5&lt;=$F44),IF(K$5&lt;=$E44+ROUND(($F44-$E44)*$G44,0),2,1),"")</x:f>
      </x:c>
      <x:c r="L44" s="73" t="str">
        <x:f>IF(AND(L$5&gt;=$E44,L$5&lt;=$F44),IF(L$5&lt;=$E44+ROUND(($F44-$E44)*$G44,0),2,1),"")</x:f>
      </x:c>
      <x:c r="M44" s="73" t="str">
        <x:f>IF(AND(M$5&gt;=$E44,M$5&lt;=$F44),IF(M$5&lt;=$E44+ROUND(($F44-$E44)*$G44,0),2,1),"")</x:f>
      </x:c>
      <x:c r="N44" s="73" t="str">
        <x:f>IF(AND(N$5&gt;=$E44,N$5&lt;=$F44),IF(N$5&lt;=$E44+ROUND(($F44-$E44)*$G44,0),2,1),"")</x:f>
      </x:c>
      <x:c r="O44" s="73" t="str">
        <x:f>IF(AND(O$5&gt;=$E44,O$5&lt;=$F44),IF(O$5&lt;=$E44+ROUND(($F44-$E44)*$G44,0),2,1),"")</x:f>
      </x:c>
      <x:c r="P44" s="73" t="str">
        <x:f>IF(AND(P$5&gt;=$E44,P$5&lt;=$F44),IF(P$5&lt;=$E44+ROUND(($F44-$E44)*$G44,0),2,1),"")</x:f>
      </x:c>
      <x:c r="Q44" s="73" t="str">
        <x:f>IF(AND(Q$5&gt;=$E44,Q$5&lt;=$F44),IF(Q$5&lt;=$E44+ROUND(($F44-$E44)*$G44,0),2,1),"")</x:f>
      </x:c>
      <x:c r="R44" s="73" t="str">
        <x:f>IF(AND(R$5&gt;=$E44,R$5&lt;=$F44),IF(R$5&lt;=$E44+ROUND(($F44-$E44)*$G44,0),2,1),"")</x:f>
      </x:c>
      <x:c r="S44" s="73" t="str">
        <x:f>IF(AND(S$5&gt;=$E44,S$5&lt;=$F44),IF(S$5&lt;=$E44+ROUND(($F44-$E44)*$G44,0),2,1),"")</x:f>
      </x:c>
      <x:c r="T44" s="73" t="str">
        <x:f>IF(AND(T$5&gt;=$E44,T$5&lt;=$F44),IF(T$5&lt;=$E44+ROUND(($F44-$E44)*$G44,0),2,1),"")</x:f>
      </x:c>
      <x:c r="U44" s="73" t="str">
        <x:f>IF(AND(U$5&gt;=$E44,U$5&lt;=$F44),IF(U$5&lt;=$E44+ROUND(($F44-$E44)*$G44,0),2,1),"")</x:f>
      </x:c>
      <x:c r="V44" s="73" t="str">
        <x:f>IF(AND(V$5&gt;=$E44,V$5&lt;=$F44),IF(V$5&lt;=$E44+ROUND(($F44-$E44)*$G44,0),2,1),"")</x:f>
      </x:c>
      <x:c r="W44" s="73" t="str">
        <x:f>IF(AND(W$5&gt;=$E44,W$5&lt;=$F44),IF(W$5&lt;=$E44+ROUND(($F44-$E44)*$G44,0),2,1),"")</x:f>
      </x:c>
      <x:c r="X44" s="73" t="str">
        <x:f>IF(AND(X$5&gt;=$E44,X$5&lt;=$F44),IF(X$5&lt;=$E44+ROUND(($F44-$E44)*$G44,0),2,1),"")</x:f>
      </x:c>
      <x:c r="Y44" s="73" t="str">
        <x:f>IF(AND(Y$5&gt;=$E44,Y$5&lt;=$F44),IF(Y$5&lt;=$E44+ROUND(($F44-$E44)*$G44,0),2,1),"")</x:f>
      </x:c>
      <x:c r="Z44" s="73" t="str">
        <x:f>IF(AND(Z$5&gt;=$E44,Z$5&lt;=$F44),IF(Z$5&lt;=$E44+ROUND(($F44-$E44)*$G44,0),2,1),"")</x:f>
      </x:c>
      <x:c r="AA44" s="73" t="str">
        <x:f>IF(AND(AA$5&gt;=$E44,AA$5&lt;=$F44),IF(AA$5&lt;=$E44+ROUND(($F44-$E44)*$G44,0),2,1),"")</x:f>
      </x:c>
      <x:c r="AB44" s="73" t="str">
        <x:f>IF(AND(AB$5&gt;=$E44,AB$5&lt;=$F44),IF(AB$5&lt;=$E44+ROUND(($F44-$E44)*$G44,0),2,1),"")</x:f>
      </x:c>
      <x:c r="AC44" s="73" t="str">
        <x:f>IF(AND(AC$5&gt;=$E44,AC$5&lt;=$F44),IF(AC$5&lt;=$E44+ROUND(($F44-$E44)*$G44,0),2,1),"")</x:f>
      </x:c>
      <x:c r="AD44" s="73" t="str">
        <x:f>IF(AND(AD$5&gt;=$E44,AD$5&lt;=$F44),IF(AD$5&lt;=$E44+ROUND(($F44-$E44)*$G44,0),2,1),"")</x:f>
      </x:c>
      <x:c r="AE44" s="73" t="str">
        <x:f>IF(AND(AE$5&gt;=$E44,AE$5&lt;=$F44),IF(AE$5&lt;=$E44+ROUND(($F44-$E44)*$G44,0),2,1),"")</x:f>
      </x:c>
      <x:c r="AF44" s="73" t="str">
        <x:f>IF(AND(AF$5&gt;=$E44,AF$5&lt;=$F44),IF(AF$5&lt;=$E44+ROUND(($F44-$E44)*$G44,0),2,1),"")</x:f>
      </x:c>
      <x:c r="AG44" s="73" t="str">
        <x:f>IF(AND(AG$5&gt;=$E44,AG$5&lt;=$F44),IF(AG$5&lt;=$E44+ROUND(($F44-$E44)*$G44,0),2,1),"")</x:f>
      </x:c>
      <x:c r="AH44" s="73" t="str">
        <x:f>IF(AND(AH$5&gt;=$E44,AH$5&lt;=$F44),IF(AH$5&lt;=$E44+ROUND(($F44-$E44)*$G44,0),2,1),"")</x:f>
      </x:c>
      <x:c r="AI44" s="73" t="str">
        <x:f>IF(AND(AI$5&gt;=$E44,AI$5&lt;=$F44),IF(AI$5&lt;=$E44+ROUND(($F44-$E44)*$G44,0),2,1),"")</x:f>
      </x:c>
      <x:c r="AJ44" s="73" t="str">
        <x:f>IF(AND(AJ$5&gt;=$E44,AJ$5&lt;=$F44),IF(AJ$5&lt;=$E44+ROUND(($F44-$E44)*$G44,0),2,1),"")</x:f>
      </x:c>
      <x:c r="AK44" s="73" t="str">
        <x:f>IF(AND(AK$5&gt;=$E44,AK$5&lt;=$F44),IF(AK$5&lt;=$E44+ROUND(($F44-$E44)*$G44,0),2,1),"")</x:f>
      </x:c>
      <x:c r="AL44" s="73" t="str">
        <x:f>IF(AND(AL$5&gt;=$E44,AL$5&lt;=$F44),IF(AL$5&lt;=$E44+ROUND(($F44-$E44)*$G44,0),2,1),"")</x:f>
      </x:c>
      <x:c r="AM44" s="73" t="str">
        <x:f>IF(AND(AM$5&gt;=$E44,AM$5&lt;=$F44),IF(AM$5&lt;=$E44+ROUND(($F44-$E44)*$G44,0),2,1),"")</x:f>
      </x:c>
      <x:c r="AN44" s="73" t="str">
        <x:f>IF(AND(AN$5&gt;=$E44,AN$5&lt;=$F44),IF(AN$5&lt;=$E44+ROUND(($F44-$E44)*$G44,0),2,1),"")</x:f>
      </x:c>
      <x:c r="AO44" s="73" t="str">
        <x:f>IF(AND(AO$5&gt;=$E44,AO$5&lt;=$F44),IF(AO$5&lt;=$E44+ROUND(($F44-$E44)*$G44,0),2,1),"")</x:f>
      </x:c>
      <x:c r="AP44" s="73" t="str">
        <x:f>IF(AND(AP$5&gt;=$E44,AP$5&lt;=$F44),IF(AP$5&lt;=$E44+ROUND(($F44-$E44)*$G44,0),2,1),"")</x:f>
      </x:c>
      <x:c r="AQ44" s="73" t="str">
        <x:f>IF(AND(AQ$5&gt;=$E44,AQ$5&lt;=$F44),IF(AQ$5&lt;=$E44+ROUND(($F44-$E44)*$G44,0),2,1),"")</x:f>
      </x:c>
      <x:c r="AR44" s="73" t="str">
        <x:f>IF(AND(AR$5&gt;=$E44,AR$5&lt;=$F44),IF(AR$5&lt;=$E44+ROUND(($F44-$E44)*$G44,0),2,1),"")</x:f>
      </x:c>
      <x:c r="AS44" s="73" t="str">
        <x:f>IF(AND(AS$5&gt;=$E44,AS$5&lt;=$F44),IF(AS$5&lt;=$E44+ROUND(($F44-$E44)*$G44,0),2,1),"")</x:f>
      </x:c>
      <x:c r="AT44" s="73" t="str">
        <x:f>IF(AND(AT$5&gt;=$E44,AT$5&lt;=$F44),IF(AT$5&lt;=$E44+ROUND(($F44-$E44)*$G44,0),2,1),"")</x:f>
      </x:c>
      <x:c r="AU44" s="73" t="str">
        <x:f>IF(AND(AU$5&gt;=$E44,AU$5&lt;=$F44),IF(AU$5&lt;=$E44+ROUND(($F44-$E44)*$G44,0),2,1),"")</x:f>
      </x:c>
      <x:c r="AV44" s="73" t="str">
        <x:f>IF(AND(AV$5&gt;=$E44,AV$5&lt;=$F44),IF(AV$5&lt;=$E44+ROUND(($F44-$E44)*$G44,0),2,1),"")</x:f>
      </x:c>
      <x:c r="AW44" s="73" t="str">
        <x:f>IF(AND(AW$5&gt;=$E44,AW$5&lt;=$F44),IF(AW$5&lt;=$E44+ROUND(($F44-$E44)*$G44,0),2,1),"")</x:f>
      </x:c>
      <x:c r="AX44" s="73" t="str">
        <x:f>IF(AND(AX$5&gt;=$E44,AX$5&lt;=$F44),IF(AX$5&lt;=$E44+ROUND(($F44-$E44)*$G44,0),2,1),"")</x:f>
      </x:c>
      <x:c r="AY44" s="73" t="str">
        <x:f>IF(AND(AY$5&gt;=$E44,AY$5&lt;=$F44),IF(AY$5&lt;=$E44+ROUND(($F44-$E44)*$G44,0),2,1),"")</x:f>
      </x:c>
      <x:c r="AZ44" s="73" t="str">
        <x:f>IF(AND(AZ$5&gt;=$E44,AZ$5&lt;=$F44),IF(AZ$5&lt;=$E44+ROUND(($F44-$E44)*$G44,0),2,1),"")</x:f>
      </x:c>
      <x:c r="BA44" s="73" t="str">
        <x:f>IF(AND(BA$5&gt;=$E44,BA$5&lt;=$F44),IF(BA$5&lt;=$E44+ROUND(($F44-$E44)*$G44,0),2,1),"")</x:f>
      </x:c>
      <x:c r="BB44" s="73" t="str">
        <x:f>IF(AND(BB$5&gt;=$E44,BB$5&lt;=$F44),IF(BB$5&lt;=$E44+ROUND(($F44-$E44)*$G44,0),2,1),"")</x:f>
      </x:c>
      <x:c r="BC44" s="73" t="str">
        <x:f>IF(AND(BC$5&gt;=$E44,BC$5&lt;=$F44),IF(BC$5&lt;=$E44+ROUND(($F44-$E44)*$G44,0),2,1),"")</x:f>
      </x:c>
      <x:c r="BD44" s="73" t="str">
        <x:f>IF(AND(BD$5&gt;=$E44,BD$5&lt;=$F44),IF(BD$5&lt;=$E44+ROUND(($F44-$E44)*$G44,0),2,1),"")</x:f>
      </x:c>
      <x:c r="BE44" s="73" t="str">
        <x:f>IF(AND(BE$5&gt;=$E44,BE$5&lt;=$F44),IF(BE$5&lt;=$E44+ROUND(($F44-$E44)*$G44,0),2,1),"")</x:f>
      </x:c>
      <x:c r="BF44" s="73" t="str">
        <x:f>IF(AND(BF$5&gt;=$E44,BF$5&lt;=$F44),IF(BF$5&lt;=$E44+ROUND(($F44-$E44)*$G44,0),2,1),"")</x:f>
      </x:c>
      <x:c r="BG44" s="73" t="str">
        <x:f>IF(AND(BG$5&gt;=$E44,BG$5&lt;=$F44),IF(BG$5&lt;=$E44+ROUND(($F44-$E44)*$G44,0),2,1),"")</x:f>
      </x:c>
      <x:c r="BH44" s="73" t="str">
        <x:f>IF(AND(BH$5&gt;=$E44,BH$5&lt;=$F44),IF(BH$5&lt;=$E44+ROUND(($F44-$E44)*$G44,0),2,1),"")</x:f>
      </x:c>
      <x:c r="BI44" s="73" t="str">
        <x:f>IF(AND(BI$5&gt;=$E44,BI$5&lt;=$F44),IF(BI$5&lt;=$E44+ROUND(($F44-$E44)*$G44,0),2,1),"")</x:f>
      </x:c>
      <x:c r="BJ44" s="73" t="str">
        <x:f>IF(AND(BJ$5&gt;=$E44,BJ$5&lt;=$F44),IF(BJ$5&lt;=$E44+ROUND(($F44-$E44)*$G44,0),2,1),"")</x:f>
      </x:c>
      <x:c r="BK44" s="73" t="str">
        <x:f>IF(AND(BK$5&gt;=$E44,BK$5&lt;=$F44),IF(BK$5&lt;=$E44+ROUND(($F44-$E44)*$G44,0),2,1),"")</x:f>
      </x:c>
      <x:c r="BL44" s="73" t="str">
        <x:f>IF(AND(BL$5&gt;=$E44,BL$5&lt;=$F44),IF(BL$5&lt;=$E44+ROUND(($F44-$E44)*$G44,0),2,1),"")</x:f>
      </x:c>
      <x:c r="BM44" s="73" t="str">
        <x:f>IF(AND(BM$5&gt;=$E44,BM$5&lt;=$F44),IF(BM$5&lt;=$E44+ROUND(($F44-$E44)*$G44,0),2,1),"")</x:f>
      </x:c>
      <x:c r="BN44" s="73" t="str">
        <x:f>IF(AND(BN$5&gt;=$E44,BN$5&lt;=$F44),IF(BN$5&lt;=$E44+ROUND(($F44-$E44)*$G44,0),2,1),"")</x:f>
      </x:c>
      <x:c r="BO44" s="73" t="str">
        <x:f>IF(AND(BO$5&gt;=$E44,BO$5&lt;=$F44),IF(BO$5&lt;=$E44+ROUND(($F44-$E44)*$G44,0),2,1),"")</x:f>
      </x:c>
      <x:c r="BP44" s="73" t="str">
        <x:f>IF(AND(BP$5&gt;=$E44,BP$5&lt;=$F44),IF(BP$5&lt;=$E44+ROUND(($F44-$E44)*$G44,0),2,1),"")</x:f>
      </x:c>
      <x:c r="BQ44" s="73" t="str">
        <x:f>IF(AND(BQ$5&gt;=$E44,BQ$5&lt;=$F44),IF(BQ$5&lt;=$E44+ROUND(($F44-$E44)*$G44,0),2,1),"")</x:f>
      </x:c>
      <x:c r="BR44" s="73" t="str">
        <x:f>IF(AND(BR$5&gt;=$E44,BR$5&lt;=$F44),IF(BR$5&lt;=$E44+ROUND(($F44-$E44)*$G44,0),2,1),"")</x:f>
      </x:c>
      <x:c r="BS44" s="73" t="str">
        <x:f>IF(AND(BS$5&gt;=$E44,BS$5&lt;=$F44),IF(BS$5&lt;=$E44+ROUND(($F44-$E44)*$G44,0),2,1),"")</x:f>
      </x:c>
      <x:c r="BT44" s="73" t="str">
        <x:f>IF(AND(BT$5&gt;=$E44,BT$5&lt;=$F44),IF(BT$5&lt;=$E44+ROUND(($F44-$E44)*$G44,0),2,1),"")</x:f>
      </x:c>
      <x:c r="BU44" s="73" t="str">
        <x:f>IF(AND(BU$5&gt;=$E44,BU$5&lt;=$F44),IF(BU$5&lt;=$E44+ROUND(($F44-$E44)*$G44,0),2,1),"")</x:f>
      </x:c>
      <x:c r="BV44" s="73" t="str">
        <x:f>IF(AND(BV$5&gt;=$E44,BV$5&lt;=$F44),IF(BV$5&lt;=$E44+ROUND(($F44-$E44)*$G44,0),2,1),"")</x:f>
      </x:c>
      <x:c r="BW44" s="73" t="str">
        <x:f>IF(AND(BW$5&gt;=$E44,BW$5&lt;=$F44),IF(BW$5&lt;=$E44+ROUND(($F44-$E44)*$G44,0),2,1),"")</x:f>
      </x:c>
      <x:c r="BX44" s="73" t="str">
        <x:f>IF(AND(BX$5&gt;=$E44,BX$5&lt;=$F44),IF(BX$5&lt;=$E44+ROUND(($F44-$E44)*$G44,0),2,1),"")</x:f>
      </x:c>
    </x:row>
    <x:row r="45" ht="22" customHeight="1">
      <x:c r="A45" s="49" t="str">
        <x:f>IF('Task Plan'!A45="","",'Task Plan'!A45)</x:f>
      </x:c>
      <x:c r="B45" s="75" t="str">
        <x:f>IF('Task Plan'!C45="","",'Task Plan'!C45)</x:f>
      </x:c>
      <x:c r="C45" s="49" t="str">
        <x:f>IF('Task Plan'!D45="","",'Task Plan'!D45)</x:f>
      </x:c>
      <x:c r="D45" s="49" t="str">
        <x:f>IF('Task Plan'!F45="","",'Task Plan'!F45)</x:f>
      </x:c>
      <x:c r="E45" s="65" t="str">
        <x:f>IF('Task Plan'!G45="","",'Task Plan'!G45)</x:f>
      </x:c>
      <x:c r="F45" s="65" t="str">
        <x:f>IF('Task Plan'!H45="","",'Task Plan'!H45)</x:f>
      </x:c>
      <x:c r="G45" s="67" t="str">
        <x:f>IF('Task Plan'!J45="","",'Task Plan'!J45)</x:f>
      </x:c>
      <x:c r="H45" s="49" t="str">
        <x:f>IF('Task Plan'!I45="","",'Task Plan'!I45)</x:f>
      </x:c>
      <x:c r="I45" s="73" t="str">
        <x:f>IF(AND(I$5&gt;=$E45,I$5&lt;=$F45),IF(I$5&lt;=$E45+ROUND(($F45-$E45)*$G45,0),2,1),"")</x:f>
      </x:c>
      <x:c r="J45" s="73" t="str">
        <x:f>IF(AND(J$5&gt;=$E45,J$5&lt;=$F45),IF(J$5&lt;=$E45+ROUND(($F45-$E45)*$G45,0),2,1),"")</x:f>
      </x:c>
      <x:c r="K45" s="73" t="str">
        <x:f>IF(AND(K$5&gt;=$E45,K$5&lt;=$F45),IF(K$5&lt;=$E45+ROUND(($F45-$E45)*$G45,0),2,1),"")</x:f>
      </x:c>
      <x:c r="L45" s="73" t="str">
        <x:f>IF(AND(L$5&gt;=$E45,L$5&lt;=$F45),IF(L$5&lt;=$E45+ROUND(($F45-$E45)*$G45,0),2,1),"")</x:f>
      </x:c>
      <x:c r="M45" s="73" t="str">
        <x:f>IF(AND(M$5&gt;=$E45,M$5&lt;=$F45),IF(M$5&lt;=$E45+ROUND(($F45-$E45)*$G45,0),2,1),"")</x:f>
      </x:c>
      <x:c r="N45" s="73" t="str">
        <x:f>IF(AND(N$5&gt;=$E45,N$5&lt;=$F45),IF(N$5&lt;=$E45+ROUND(($F45-$E45)*$G45,0),2,1),"")</x:f>
      </x:c>
      <x:c r="O45" s="73" t="str">
        <x:f>IF(AND(O$5&gt;=$E45,O$5&lt;=$F45),IF(O$5&lt;=$E45+ROUND(($F45-$E45)*$G45,0),2,1),"")</x:f>
      </x:c>
      <x:c r="P45" s="73" t="str">
        <x:f>IF(AND(P$5&gt;=$E45,P$5&lt;=$F45),IF(P$5&lt;=$E45+ROUND(($F45-$E45)*$G45,0),2,1),"")</x:f>
      </x:c>
      <x:c r="Q45" s="73" t="str">
        <x:f>IF(AND(Q$5&gt;=$E45,Q$5&lt;=$F45),IF(Q$5&lt;=$E45+ROUND(($F45-$E45)*$G45,0),2,1),"")</x:f>
      </x:c>
      <x:c r="R45" s="73" t="str">
        <x:f>IF(AND(R$5&gt;=$E45,R$5&lt;=$F45),IF(R$5&lt;=$E45+ROUND(($F45-$E45)*$G45,0),2,1),"")</x:f>
      </x:c>
      <x:c r="S45" s="73" t="str">
        <x:f>IF(AND(S$5&gt;=$E45,S$5&lt;=$F45),IF(S$5&lt;=$E45+ROUND(($F45-$E45)*$G45,0),2,1),"")</x:f>
      </x:c>
      <x:c r="T45" s="73" t="str">
        <x:f>IF(AND(T$5&gt;=$E45,T$5&lt;=$F45),IF(T$5&lt;=$E45+ROUND(($F45-$E45)*$G45,0),2,1),"")</x:f>
      </x:c>
      <x:c r="U45" s="73" t="str">
        <x:f>IF(AND(U$5&gt;=$E45,U$5&lt;=$F45),IF(U$5&lt;=$E45+ROUND(($F45-$E45)*$G45,0),2,1),"")</x:f>
      </x:c>
      <x:c r="V45" s="73" t="str">
        <x:f>IF(AND(V$5&gt;=$E45,V$5&lt;=$F45),IF(V$5&lt;=$E45+ROUND(($F45-$E45)*$G45,0),2,1),"")</x:f>
      </x:c>
      <x:c r="W45" s="73" t="str">
        <x:f>IF(AND(W$5&gt;=$E45,W$5&lt;=$F45),IF(W$5&lt;=$E45+ROUND(($F45-$E45)*$G45,0),2,1),"")</x:f>
      </x:c>
      <x:c r="X45" s="73" t="str">
        <x:f>IF(AND(X$5&gt;=$E45,X$5&lt;=$F45),IF(X$5&lt;=$E45+ROUND(($F45-$E45)*$G45,0),2,1),"")</x:f>
      </x:c>
      <x:c r="Y45" s="73" t="str">
        <x:f>IF(AND(Y$5&gt;=$E45,Y$5&lt;=$F45),IF(Y$5&lt;=$E45+ROUND(($F45-$E45)*$G45,0),2,1),"")</x:f>
      </x:c>
      <x:c r="Z45" s="73" t="str">
        <x:f>IF(AND(Z$5&gt;=$E45,Z$5&lt;=$F45),IF(Z$5&lt;=$E45+ROUND(($F45-$E45)*$G45,0),2,1),"")</x:f>
      </x:c>
      <x:c r="AA45" s="73" t="str">
        <x:f>IF(AND(AA$5&gt;=$E45,AA$5&lt;=$F45),IF(AA$5&lt;=$E45+ROUND(($F45-$E45)*$G45,0),2,1),"")</x:f>
      </x:c>
      <x:c r="AB45" s="73" t="str">
        <x:f>IF(AND(AB$5&gt;=$E45,AB$5&lt;=$F45),IF(AB$5&lt;=$E45+ROUND(($F45-$E45)*$G45,0),2,1),"")</x:f>
      </x:c>
      <x:c r="AC45" s="73" t="str">
        <x:f>IF(AND(AC$5&gt;=$E45,AC$5&lt;=$F45),IF(AC$5&lt;=$E45+ROUND(($F45-$E45)*$G45,0),2,1),"")</x:f>
      </x:c>
      <x:c r="AD45" s="73" t="str">
        <x:f>IF(AND(AD$5&gt;=$E45,AD$5&lt;=$F45),IF(AD$5&lt;=$E45+ROUND(($F45-$E45)*$G45,0),2,1),"")</x:f>
      </x:c>
      <x:c r="AE45" s="73" t="str">
        <x:f>IF(AND(AE$5&gt;=$E45,AE$5&lt;=$F45),IF(AE$5&lt;=$E45+ROUND(($F45-$E45)*$G45,0),2,1),"")</x:f>
      </x:c>
      <x:c r="AF45" s="73" t="str">
        <x:f>IF(AND(AF$5&gt;=$E45,AF$5&lt;=$F45),IF(AF$5&lt;=$E45+ROUND(($F45-$E45)*$G45,0),2,1),"")</x:f>
      </x:c>
      <x:c r="AG45" s="73" t="str">
        <x:f>IF(AND(AG$5&gt;=$E45,AG$5&lt;=$F45),IF(AG$5&lt;=$E45+ROUND(($F45-$E45)*$G45,0),2,1),"")</x:f>
      </x:c>
      <x:c r="AH45" s="73" t="str">
        <x:f>IF(AND(AH$5&gt;=$E45,AH$5&lt;=$F45),IF(AH$5&lt;=$E45+ROUND(($F45-$E45)*$G45,0),2,1),"")</x:f>
      </x:c>
      <x:c r="AI45" s="73" t="str">
        <x:f>IF(AND(AI$5&gt;=$E45,AI$5&lt;=$F45),IF(AI$5&lt;=$E45+ROUND(($F45-$E45)*$G45,0),2,1),"")</x:f>
      </x:c>
      <x:c r="AJ45" s="73" t="str">
        <x:f>IF(AND(AJ$5&gt;=$E45,AJ$5&lt;=$F45),IF(AJ$5&lt;=$E45+ROUND(($F45-$E45)*$G45,0),2,1),"")</x:f>
      </x:c>
      <x:c r="AK45" s="73" t="str">
        <x:f>IF(AND(AK$5&gt;=$E45,AK$5&lt;=$F45),IF(AK$5&lt;=$E45+ROUND(($F45-$E45)*$G45,0),2,1),"")</x:f>
      </x:c>
      <x:c r="AL45" s="73" t="str">
        <x:f>IF(AND(AL$5&gt;=$E45,AL$5&lt;=$F45),IF(AL$5&lt;=$E45+ROUND(($F45-$E45)*$G45,0),2,1),"")</x:f>
      </x:c>
      <x:c r="AM45" s="73" t="str">
        <x:f>IF(AND(AM$5&gt;=$E45,AM$5&lt;=$F45),IF(AM$5&lt;=$E45+ROUND(($F45-$E45)*$G45,0),2,1),"")</x:f>
      </x:c>
      <x:c r="AN45" s="73" t="str">
        <x:f>IF(AND(AN$5&gt;=$E45,AN$5&lt;=$F45),IF(AN$5&lt;=$E45+ROUND(($F45-$E45)*$G45,0),2,1),"")</x:f>
      </x:c>
      <x:c r="AO45" s="73" t="str">
        <x:f>IF(AND(AO$5&gt;=$E45,AO$5&lt;=$F45),IF(AO$5&lt;=$E45+ROUND(($F45-$E45)*$G45,0),2,1),"")</x:f>
      </x:c>
      <x:c r="AP45" s="73" t="str">
        <x:f>IF(AND(AP$5&gt;=$E45,AP$5&lt;=$F45),IF(AP$5&lt;=$E45+ROUND(($F45-$E45)*$G45,0),2,1),"")</x:f>
      </x:c>
      <x:c r="AQ45" s="73" t="str">
        <x:f>IF(AND(AQ$5&gt;=$E45,AQ$5&lt;=$F45),IF(AQ$5&lt;=$E45+ROUND(($F45-$E45)*$G45,0),2,1),"")</x:f>
      </x:c>
      <x:c r="AR45" s="73" t="str">
        <x:f>IF(AND(AR$5&gt;=$E45,AR$5&lt;=$F45),IF(AR$5&lt;=$E45+ROUND(($F45-$E45)*$G45,0),2,1),"")</x:f>
      </x:c>
      <x:c r="AS45" s="73" t="str">
        <x:f>IF(AND(AS$5&gt;=$E45,AS$5&lt;=$F45),IF(AS$5&lt;=$E45+ROUND(($F45-$E45)*$G45,0),2,1),"")</x:f>
      </x:c>
      <x:c r="AT45" s="73" t="str">
        <x:f>IF(AND(AT$5&gt;=$E45,AT$5&lt;=$F45),IF(AT$5&lt;=$E45+ROUND(($F45-$E45)*$G45,0),2,1),"")</x:f>
      </x:c>
      <x:c r="AU45" s="73" t="str">
        <x:f>IF(AND(AU$5&gt;=$E45,AU$5&lt;=$F45),IF(AU$5&lt;=$E45+ROUND(($F45-$E45)*$G45,0),2,1),"")</x:f>
      </x:c>
      <x:c r="AV45" s="73" t="str">
        <x:f>IF(AND(AV$5&gt;=$E45,AV$5&lt;=$F45),IF(AV$5&lt;=$E45+ROUND(($F45-$E45)*$G45,0),2,1),"")</x:f>
      </x:c>
      <x:c r="AW45" s="73" t="str">
        <x:f>IF(AND(AW$5&gt;=$E45,AW$5&lt;=$F45),IF(AW$5&lt;=$E45+ROUND(($F45-$E45)*$G45,0),2,1),"")</x:f>
      </x:c>
      <x:c r="AX45" s="73" t="str">
        <x:f>IF(AND(AX$5&gt;=$E45,AX$5&lt;=$F45),IF(AX$5&lt;=$E45+ROUND(($F45-$E45)*$G45,0),2,1),"")</x:f>
      </x:c>
      <x:c r="AY45" s="73" t="str">
        <x:f>IF(AND(AY$5&gt;=$E45,AY$5&lt;=$F45),IF(AY$5&lt;=$E45+ROUND(($F45-$E45)*$G45,0),2,1),"")</x:f>
      </x:c>
      <x:c r="AZ45" s="73" t="str">
        <x:f>IF(AND(AZ$5&gt;=$E45,AZ$5&lt;=$F45),IF(AZ$5&lt;=$E45+ROUND(($F45-$E45)*$G45,0),2,1),"")</x:f>
      </x:c>
      <x:c r="BA45" s="73" t="str">
        <x:f>IF(AND(BA$5&gt;=$E45,BA$5&lt;=$F45),IF(BA$5&lt;=$E45+ROUND(($F45-$E45)*$G45,0),2,1),"")</x:f>
      </x:c>
      <x:c r="BB45" s="73" t="str">
        <x:f>IF(AND(BB$5&gt;=$E45,BB$5&lt;=$F45),IF(BB$5&lt;=$E45+ROUND(($F45-$E45)*$G45,0),2,1),"")</x:f>
      </x:c>
      <x:c r="BC45" s="73" t="str">
        <x:f>IF(AND(BC$5&gt;=$E45,BC$5&lt;=$F45),IF(BC$5&lt;=$E45+ROUND(($F45-$E45)*$G45,0),2,1),"")</x:f>
      </x:c>
      <x:c r="BD45" s="73" t="str">
        <x:f>IF(AND(BD$5&gt;=$E45,BD$5&lt;=$F45),IF(BD$5&lt;=$E45+ROUND(($F45-$E45)*$G45,0),2,1),"")</x:f>
      </x:c>
      <x:c r="BE45" s="73" t="str">
        <x:f>IF(AND(BE$5&gt;=$E45,BE$5&lt;=$F45),IF(BE$5&lt;=$E45+ROUND(($F45-$E45)*$G45,0),2,1),"")</x:f>
      </x:c>
      <x:c r="BF45" s="73" t="str">
        <x:f>IF(AND(BF$5&gt;=$E45,BF$5&lt;=$F45),IF(BF$5&lt;=$E45+ROUND(($F45-$E45)*$G45,0),2,1),"")</x:f>
      </x:c>
      <x:c r="BG45" s="73" t="str">
        <x:f>IF(AND(BG$5&gt;=$E45,BG$5&lt;=$F45),IF(BG$5&lt;=$E45+ROUND(($F45-$E45)*$G45,0),2,1),"")</x:f>
      </x:c>
      <x:c r="BH45" s="73" t="str">
        <x:f>IF(AND(BH$5&gt;=$E45,BH$5&lt;=$F45),IF(BH$5&lt;=$E45+ROUND(($F45-$E45)*$G45,0),2,1),"")</x:f>
      </x:c>
      <x:c r="BI45" s="73" t="str">
        <x:f>IF(AND(BI$5&gt;=$E45,BI$5&lt;=$F45),IF(BI$5&lt;=$E45+ROUND(($F45-$E45)*$G45,0),2,1),"")</x:f>
      </x:c>
      <x:c r="BJ45" s="73" t="str">
        <x:f>IF(AND(BJ$5&gt;=$E45,BJ$5&lt;=$F45),IF(BJ$5&lt;=$E45+ROUND(($F45-$E45)*$G45,0),2,1),"")</x:f>
      </x:c>
      <x:c r="BK45" s="73" t="str">
        <x:f>IF(AND(BK$5&gt;=$E45,BK$5&lt;=$F45),IF(BK$5&lt;=$E45+ROUND(($F45-$E45)*$G45,0),2,1),"")</x:f>
      </x:c>
      <x:c r="BL45" s="73" t="str">
        <x:f>IF(AND(BL$5&gt;=$E45,BL$5&lt;=$F45),IF(BL$5&lt;=$E45+ROUND(($F45-$E45)*$G45,0),2,1),"")</x:f>
      </x:c>
      <x:c r="BM45" s="73" t="str">
        <x:f>IF(AND(BM$5&gt;=$E45,BM$5&lt;=$F45),IF(BM$5&lt;=$E45+ROUND(($F45-$E45)*$G45,0),2,1),"")</x:f>
      </x:c>
      <x:c r="BN45" s="73" t="str">
        <x:f>IF(AND(BN$5&gt;=$E45,BN$5&lt;=$F45),IF(BN$5&lt;=$E45+ROUND(($F45-$E45)*$G45,0),2,1),"")</x:f>
      </x:c>
      <x:c r="BO45" s="73" t="str">
        <x:f>IF(AND(BO$5&gt;=$E45,BO$5&lt;=$F45),IF(BO$5&lt;=$E45+ROUND(($F45-$E45)*$G45,0),2,1),"")</x:f>
      </x:c>
      <x:c r="BP45" s="73" t="str">
        <x:f>IF(AND(BP$5&gt;=$E45,BP$5&lt;=$F45),IF(BP$5&lt;=$E45+ROUND(($F45-$E45)*$G45,0),2,1),"")</x:f>
      </x:c>
      <x:c r="BQ45" s="73" t="str">
        <x:f>IF(AND(BQ$5&gt;=$E45,BQ$5&lt;=$F45),IF(BQ$5&lt;=$E45+ROUND(($F45-$E45)*$G45,0),2,1),"")</x:f>
      </x:c>
      <x:c r="BR45" s="73" t="str">
        <x:f>IF(AND(BR$5&gt;=$E45,BR$5&lt;=$F45),IF(BR$5&lt;=$E45+ROUND(($F45-$E45)*$G45,0),2,1),"")</x:f>
      </x:c>
      <x:c r="BS45" s="73" t="str">
        <x:f>IF(AND(BS$5&gt;=$E45,BS$5&lt;=$F45),IF(BS$5&lt;=$E45+ROUND(($F45-$E45)*$G45,0),2,1),"")</x:f>
      </x:c>
      <x:c r="BT45" s="73" t="str">
        <x:f>IF(AND(BT$5&gt;=$E45,BT$5&lt;=$F45),IF(BT$5&lt;=$E45+ROUND(($F45-$E45)*$G45,0),2,1),"")</x:f>
      </x:c>
      <x:c r="BU45" s="73" t="str">
        <x:f>IF(AND(BU$5&gt;=$E45,BU$5&lt;=$F45),IF(BU$5&lt;=$E45+ROUND(($F45-$E45)*$G45,0),2,1),"")</x:f>
      </x:c>
      <x:c r="BV45" s="73" t="str">
        <x:f>IF(AND(BV$5&gt;=$E45,BV$5&lt;=$F45),IF(BV$5&lt;=$E45+ROUND(($F45-$E45)*$G45,0),2,1),"")</x:f>
      </x:c>
      <x:c r="BW45" s="73" t="str">
        <x:f>IF(AND(BW$5&gt;=$E45,BW$5&lt;=$F45),IF(BW$5&lt;=$E45+ROUND(($F45-$E45)*$G45,0),2,1),"")</x:f>
      </x:c>
      <x:c r="BX45" s="73" t="str">
        <x:f>IF(AND(BX$5&gt;=$E45,BX$5&lt;=$F45),IF(BX$5&lt;=$E45+ROUND(($F45-$E45)*$G45,0),2,1),"")</x:f>
      </x:c>
    </x:row>
    <x:row r="46" ht="22" customHeight="1">
      <x:c r="A46" s="49" t="str">
        <x:f>IF('Task Plan'!A46="","",'Task Plan'!A46)</x:f>
      </x:c>
      <x:c r="B46" s="75" t="str">
        <x:f>IF('Task Plan'!C46="","",'Task Plan'!C46)</x:f>
      </x:c>
      <x:c r="C46" s="49" t="str">
        <x:f>IF('Task Plan'!D46="","",'Task Plan'!D46)</x:f>
      </x:c>
      <x:c r="D46" s="49" t="str">
        <x:f>IF('Task Plan'!F46="","",'Task Plan'!F46)</x:f>
      </x:c>
      <x:c r="E46" s="65" t="str">
        <x:f>IF('Task Plan'!G46="","",'Task Plan'!G46)</x:f>
      </x:c>
      <x:c r="F46" s="65" t="str">
        <x:f>IF('Task Plan'!H46="","",'Task Plan'!H46)</x:f>
      </x:c>
      <x:c r="G46" s="67" t="str">
        <x:f>IF('Task Plan'!J46="","",'Task Plan'!J46)</x:f>
      </x:c>
      <x:c r="H46" s="49" t="str">
        <x:f>IF('Task Plan'!I46="","",'Task Plan'!I46)</x:f>
      </x:c>
      <x:c r="I46" s="73" t="str">
        <x:f>IF(AND(I$5&gt;=$E46,I$5&lt;=$F46),IF(I$5&lt;=$E46+ROUND(($F46-$E46)*$G46,0),2,1),"")</x:f>
      </x:c>
      <x:c r="J46" s="73" t="str">
        <x:f>IF(AND(J$5&gt;=$E46,J$5&lt;=$F46),IF(J$5&lt;=$E46+ROUND(($F46-$E46)*$G46,0),2,1),"")</x:f>
      </x:c>
      <x:c r="K46" s="73" t="str">
        <x:f>IF(AND(K$5&gt;=$E46,K$5&lt;=$F46),IF(K$5&lt;=$E46+ROUND(($F46-$E46)*$G46,0),2,1),"")</x:f>
      </x:c>
      <x:c r="L46" s="73" t="str">
        <x:f>IF(AND(L$5&gt;=$E46,L$5&lt;=$F46),IF(L$5&lt;=$E46+ROUND(($F46-$E46)*$G46,0),2,1),"")</x:f>
      </x:c>
      <x:c r="M46" s="73" t="str">
        <x:f>IF(AND(M$5&gt;=$E46,M$5&lt;=$F46),IF(M$5&lt;=$E46+ROUND(($F46-$E46)*$G46,0),2,1),"")</x:f>
      </x:c>
      <x:c r="N46" s="73" t="str">
        <x:f>IF(AND(N$5&gt;=$E46,N$5&lt;=$F46),IF(N$5&lt;=$E46+ROUND(($F46-$E46)*$G46,0),2,1),"")</x:f>
      </x:c>
      <x:c r="O46" s="73" t="str">
        <x:f>IF(AND(O$5&gt;=$E46,O$5&lt;=$F46),IF(O$5&lt;=$E46+ROUND(($F46-$E46)*$G46,0),2,1),"")</x:f>
      </x:c>
      <x:c r="P46" s="73" t="str">
        <x:f>IF(AND(P$5&gt;=$E46,P$5&lt;=$F46),IF(P$5&lt;=$E46+ROUND(($F46-$E46)*$G46,0),2,1),"")</x:f>
      </x:c>
      <x:c r="Q46" s="73" t="str">
        <x:f>IF(AND(Q$5&gt;=$E46,Q$5&lt;=$F46),IF(Q$5&lt;=$E46+ROUND(($F46-$E46)*$G46,0),2,1),"")</x:f>
      </x:c>
      <x:c r="R46" s="73" t="str">
        <x:f>IF(AND(R$5&gt;=$E46,R$5&lt;=$F46),IF(R$5&lt;=$E46+ROUND(($F46-$E46)*$G46,0),2,1),"")</x:f>
      </x:c>
      <x:c r="S46" s="73" t="str">
        <x:f>IF(AND(S$5&gt;=$E46,S$5&lt;=$F46),IF(S$5&lt;=$E46+ROUND(($F46-$E46)*$G46,0),2,1),"")</x:f>
      </x:c>
      <x:c r="T46" s="73" t="str">
        <x:f>IF(AND(T$5&gt;=$E46,T$5&lt;=$F46),IF(T$5&lt;=$E46+ROUND(($F46-$E46)*$G46,0),2,1),"")</x:f>
      </x:c>
      <x:c r="U46" s="73" t="str">
        <x:f>IF(AND(U$5&gt;=$E46,U$5&lt;=$F46),IF(U$5&lt;=$E46+ROUND(($F46-$E46)*$G46,0),2,1),"")</x:f>
      </x:c>
      <x:c r="V46" s="73" t="str">
        <x:f>IF(AND(V$5&gt;=$E46,V$5&lt;=$F46),IF(V$5&lt;=$E46+ROUND(($F46-$E46)*$G46,0),2,1),"")</x:f>
      </x:c>
      <x:c r="W46" s="73" t="str">
        <x:f>IF(AND(W$5&gt;=$E46,W$5&lt;=$F46),IF(W$5&lt;=$E46+ROUND(($F46-$E46)*$G46,0),2,1),"")</x:f>
      </x:c>
      <x:c r="X46" s="73" t="str">
        <x:f>IF(AND(X$5&gt;=$E46,X$5&lt;=$F46),IF(X$5&lt;=$E46+ROUND(($F46-$E46)*$G46,0),2,1),"")</x:f>
      </x:c>
      <x:c r="Y46" s="73" t="str">
        <x:f>IF(AND(Y$5&gt;=$E46,Y$5&lt;=$F46),IF(Y$5&lt;=$E46+ROUND(($F46-$E46)*$G46,0),2,1),"")</x:f>
      </x:c>
      <x:c r="Z46" s="73" t="str">
        <x:f>IF(AND(Z$5&gt;=$E46,Z$5&lt;=$F46),IF(Z$5&lt;=$E46+ROUND(($F46-$E46)*$G46,0),2,1),"")</x:f>
      </x:c>
      <x:c r="AA46" s="73" t="str">
        <x:f>IF(AND(AA$5&gt;=$E46,AA$5&lt;=$F46),IF(AA$5&lt;=$E46+ROUND(($F46-$E46)*$G46,0),2,1),"")</x:f>
      </x:c>
      <x:c r="AB46" s="73" t="str">
        <x:f>IF(AND(AB$5&gt;=$E46,AB$5&lt;=$F46),IF(AB$5&lt;=$E46+ROUND(($F46-$E46)*$G46,0),2,1),"")</x:f>
      </x:c>
      <x:c r="AC46" s="73" t="str">
        <x:f>IF(AND(AC$5&gt;=$E46,AC$5&lt;=$F46),IF(AC$5&lt;=$E46+ROUND(($F46-$E46)*$G46,0),2,1),"")</x:f>
      </x:c>
      <x:c r="AD46" s="73" t="str">
        <x:f>IF(AND(AD$5&gt;=$E46,AD$5&lt;=$F46),IF(AD$5&lt;=$E46+ROUND(($F46-$E46)*$G46,0),2,1),"")</x:f>
      </x:c>
      <x:c r="AE46" s="73" t="str">
        <x:f>IF(AND(AE$5&gt;=$E46,AE$5&lt;=$F46),IF(AE$5&lt;=$E46+ROUND(($F46-$E46)*$G46,0),2,1),"")</x:f>
      </x:c>
      <x:c r="AF46" s="73" t="str">
        <x:f>IF(AND(AF$5&gt;=$E46,AF$5&lt;=$F46),IF(AF$5&lt;=$E46+ROUND(($F46-$E46)*$G46,0),2,1),"")</x:f>
      </x:c>
      <x:c r="AG46" s="73" t="str">
        <x:f>IF(AND(AG$5&gt;=$E46,AG$5&lt;=$F46),IF(AG$5&lt;=$E46+ROUND(($F46-$E46)*$G46,0),2,1),"")</x:f>
      </x:c>
      <x:c r="AH46" s="73" t="str">
        <x:f>IF(AND(AH$5&gt;=$E46,AH$5&lt;=$F46),IF(AH$5&lt;=$E46+ROUND(($F46-$E46)*$G46,0),2,1),"")</x:f>
      </x:c>
      <x:c r="AI46" s="73" t="str">
        <x:f>IF(AND(AI$5&gt;=$E46,AI$5&lt;=$F46),IF(AI$5&lt;=$E46+ROUND(($F46-$E46)*$G46,0),2,1),"")</x:f>
      </x:c>
      <x:c r="AJ46" s="73" t="str">
        <x:f>IF(AND(AJ$5&gt;=$E46,AJ$5&lt;=$F46),IF(AJ$5&lt;=$E46+ROUND(($F46-$E46)*$G46,0),2,1),"")</x:f>
      </x:c>
      <x:c r="AK46" s="73" t="str">
        <x:f>IF(AND(AK$5&gt;=$E46,AK$5&lt;=$F46),IF(AK$5&lt;=$E46+ROUND(($F46-$E46)*$G46,0),2,1),"")</x:f>
      </x:c>
      <x:c r="AL46" s="73" t="str">
        <x:f>IF(AND(AL$5&gt;=$E46,AL$5&lt;=$F46),IF(AL$5&lt;=$E46+ROUND(($F46-$E46)*$G46,0),2,1),"")</x:f>
      </x:c>
      <x:c r="AM46" s="73" t="str">
        <x:f>IF(AND(AM$5&gt;=$E46,AM$5&lt;=$F46),IF(AM$5&lt;=$E46+ROUND(($F46-$E46)*$G46,0),2,1),"")</x:f>
      </x:c>
      <x:c r="AN46" s="73" t="str">
        <x:f>IF(AND(AN$5&gt;=$E46,AN$5&lt;=$F46),IF(AN$5&lt;=$E46+ROUND(($F46-$E46)*$G46,0),2,1),"")</x:f>
      </x:c>
      <x:c r="AO46" s="73" t="str">
        <x:f>IF(AND(AO$5&gt;=$E46,AO$5&lt;=$F46),IF(AO$5&lt;=$E46+ROUND(($F46-$E46)*$G46,0),2,1),"")</x:f>
      </x:c>
      <x:c r="AP46" s="73" t="str">
        <x:f>IF(AND(AP$5&gt;=$E46,AP$5&lt;=$F46),IF(AP$5&lt;=$E46+ROUND(($F46-$E46)*$G46,0),2,1),"")</x:f>
      </x:c>
      <x:c r="AQ46" s="73" t="str">
        <x:f>IF(AND(AQ$5&gt;=$E46,AQ$5&lt;=$F46),IF(AQ$5&lt;=$E46+ROUND(($F46-$E46)*$G46,0),2,1),"")</x:f>
      </x:c>
      <x:c r="AR46" s="73" t="str">
        <x:f>IF(AND(AR$5&gt;=$E46,AR$5&lt;=$F46),IF(AR$5&lt;=$E46+ROUND(($F46-$E46)*$G46,0),2,1),"")</x:f>
      </x:c>
      <x:c r="AS46" s="73" t="str">
        <x:f>IF(AND(AS$5&gt;=$E46,AS$5&lt;=$F46),IF(AS$5&lt;=$E46+ROUND(($F46-$E46)*$G46,0),2,1),"")</x:f>
      </x:c>
      <x:c r="AT46" s="73" t="str">
        <x:f>IF(AND(AT$5&gt;=$E46,AT$5&lt;=$F46),IF(AT$5&lt;=$E46+ROUND(($F46-$E46)*$G46,0),2,1),"")</x:f>
      </x:c>
      <x:c r="AU46" s="73" t="str">
        <x:f>IF(AND(AU$5&gt;=$E46,AU$5&lt;=$F46),IF(AU$5&lt;=$E46+ROUND(($F46-$E46)*$G46,0),2,1),"")</x:f>
      </x:c>
      <x:c r="AV46" s="73" t="str">
        <x:f>IF(AND(AV$5&gt;=$E46,AV$5&lt;=$F46),IF(AV$5&lt;=$E46+ROUND(($F46-$E46)*$G46,0),2,1),"")</x:f>
      </x:c>
      <x:c r="AW46" s="73" t="str">
        <x:f>IF(AND(AW$5&gt;=$E46,AW$5&lt;=$F46),IF(AW$5&lt;=$E46+ROUND(($F46-$E46)*$G46,0),2,1),"")</x:f>
      </x:c>
      <x:c r="AX46" s="73" t="str">
        <x:f>IF(AND(AX$5&gt;=$E46,AX$5&lt;=$F46),IF(AX$5&lt;=$E46+ROUND(($F46-$E46)*$G46,0),2,1),"")</x:f>
      </x:c>
      <x:c r="AY46" s="73" t="str">
        <x:f>IF(AND(AY$5&gt;=$E46,AY$5&lt;=$F46),IF(AY$5&lt;=$E46+ROUND(($F46-$E46)*$G46,0),2,1),"")</x:f>
      </x:c>
      <x:c r="AZ46" s="73" t="str">
        <x:f>IF(AND(AZ$5&gt;=$E46,AZ$5&lt;=$F46),IF(AZ$5&lt;=$E46+ROUND(($F46-$E46)*$G46,0),2,1),"")</x:f>
      </x:c>
      <x:c r="BA46" s="73" t="str">
        <x:f>IF(AND(BA$5&gt;=$E46,BA$5&lt;=$F46),IF(BA$5&lt;=$E46+ROUND(($F46-$E46)*$G46,0),2,1),"")</x:f>
      </x:c>
      <x:c r="BB46" s="73" t="str">
        <x:f>IF(AND(BB$5&gt;=$E46,BB$5&lt;=$F46),IF(BB$5&lt;=$E46+ROUND(($F46-$E46)*$G46,0),2,1),"")</x:f>
      </x:c>
      <x:c r="BC46" s="73" t="str">
        <x:f>IF(AND(BC$5&gt;=$E46,BC$5&lt;=$F46),IF(BC$5&lt;=$E46+ROUND(($F46-$E46)*$G46,0),2,1),"")</x:f>
      </x:c>
      <x:c r="BD46" s="73" t="str">
        <x:f>IF(AND(BD$5&gt;=$E46,BD$5&lt;=$F46),IF(BD$5&lt;=$E46+ROUND(($F46-$E46)*$G46,0),2,1),"")</x:f>
      </x:c>
      <x:c r="BE46" s="73" t="str">
        <x:f>IF(AND(BE$5&gt;=$E46,BE$5&lt;=$F46),IF(BE$5&lt;=$E46+ROUND(($F46-$E46)*$G46,0),2,1),"")</x:f>
      </x:c>
      <x:c r="BF46" s="73" t="str">
        <x:f>IF(AND(BF$5&gt;=$E46,BF$5&lt;=$F46),IF(BF$5&lt;=$E46+ROUND(($F46-$E46)*$G46,0),2,1),"")</x:f>
      </x:c>
      <x:c r="BG46" s="73" t="str">
        <x:f>IF(AND(BG$5&gt;=$E46,BG$5&lt;=$F46),IF(BG$5&lt;=$E46+ROUND(($F46-$E46)*$G46,0),2,1),"")</x:f>
      </x:c>
      <x:c r="BH46" s="73" t="str">
        <x:f>IF(AND(BH$5&gt;=$E46,BH$5&lt;=$F46),IF(BH$5&lt;=$E46+ROUND(($F46-$E46)*$G46,0),2,1),"")</x:f>
      </x:c>
      <x:c r="BI46" s="73" t="str">
        <x:f>IF(AND(BI$5&gt;=$E46,BI$5&lt;=$F46),IF(BI$5&lt;=$E46+ROUND(($F46-$E46)*$G46,0),2,1),"")</x:f>
      </x:c>
      <x:c r="BJ46" s="73" t="str">
        <x:f>IF(AND(BJ$5&gt;=$E46,BJ$5&lt;=$F46),IF(BJ$5&lt;=$E46+ROUND(($F46-$E46)*$G46,0),2,1),"")</x:f>
      </x:c>
      <x:c r="BK46" s="73" t="str">
        <x:f>IF(AND(BK$5&gt;=$E46,BK$5&lt;=$F46),IF(BK$5&lt;=$E46+ROUND(($F46-$E46)*$G46,0),2,1),"")</x:f>
      </x:c>
      <x:c r="BL46" s="73" t="str">
        <x:f>IF(AND(BL$5&gt;=$E46,BL$5&lt;=$F46),IF(BL$5&lt;=$E46+ROUND(($F46-$E46)*$G46,0),2,1),"")</x:f>
      </x:c>
      <x:c r="BM46" s="73" t="str">
        <x:f>IF(AND(BM$5&gt;=$E46,BM$5&lt;=$F46),IF(BM$5&lt;=$E46+ROUND(($F46-$E46)*$G46,0),2,1),"")</x:f>
      </x:c>
      <x:c r="BN46" s="73" t="str">
        <x:f>IF(AND(BN$5&gt;=$E46,BN$5&lt;=$F46),IF(BN$5&lt;=$E46+ROUND(($F46-$E46)*$G46,0),2,1),"")</x:f>
      </x:c>
      <x:c r="BO46" s="73" t="str">
        <x:f>IF(AND(BO$5&gt;=$E46,BO$5&lt;=$F46),IF(BO$5&lt;=$E46+ROUND(($F46-$E46)*$G46,0),2,1),"")</x:f>
      </x:c>
      <x:c r="BP46" s="73" t="str">
        <x:f>IF(AND(BP$5&gt;=$E46,BP$5&lt;=$F46),IF(BP$5&lt;=$E46+ROUND(($F46-$E46)*$G46,0),2,1),"")</x:f>
      </x:c>
      <x:c r="BQ46" s="73" t="str">
        <x:f>IF(AND(BQ$5&gt;=$E46,BQ$5&lt;=$F46),IF(BQ$5&lt;=$E46+ROUND(($F46-$E46)*$G46,0),2,1),"")</x:f>
      </x:c>
      <x:c r="BR46" s="73" t="str">
        <x:f>IF(AND(BR$5&gt;=$E46,BR$5&lt;=$F46),IF(BR$5&lt;=$E46+ROUND(($F46-$E46)*$G46,0),2,1),"")</x:f>
      </x:c>
      <x:c r="BS46" s="73" t="str">
        <x:f>IF(AND(BS$5&gt;=$E46,BS$5&lt;=$F46),IF(BS$5&lt;=$E46+ROUND(($F46-$E46)*$G46,0),2,1),"")</x:f>
      </x:c>
      <x:c r="BT46" s="73" t="str">
        <x:f>IF(AND(BT$5&gt;=$E46,BT$5&lt;=$F46),IF(BT$5&lt;=$E46+ROUND(($F46-$E46)*$G46,0),2,1),"")</x:f>
      </x:c>
      <x:c r="BU46" s="73" t="str">
        <x:f>IF(AND(BU$5&gt;=$E46,BU$5&lt;=$F46),IF(BU$5&lt;=$E46+ROUND(($F46-$E46)*$G46,0),2,1),"")</x:f>
      </x:c>
      <x:c r="BV46" s="73" t="str">
        <x:f>IF(AND(BV$5&gt;=$E46,BV$5&lt;=$F46),IF(BV$5&lt;=$E46+ROUND(($F46-$E46)*$G46,0),2,1),"")</x:f>
      </x:c>
      <x:c r="BW46" s="73" t="str">
        <x:f>IF(AND(BW$5&gt;=$E46,BW$5&lt;=$F46),IF(BW$5&lt;=$E46+ROUND(($F46-$E46)*$G46,0),2,1),"")</x:f>
      </x:c>
      <x:c r="BX46" s="73" t="str">
        <x:f>IF(AND(BX$5&gt;=$E46,BX$5&lt;=$F46),IF(BX$5&lt;=$E46+ROUND(($F46-$E46)*$G46,0),2,1),"")</x:f>
      </x:c>
    </x:row>
    <x:row r="47" ht="22" customHeight="1">
      <x:c r="A47" s="49" t="str">
        <x:f>IF('Task Plan'!A47="","",'Task Plan'!A47)</x:f>
      </x:c>
      <x:c r="B47" s="75" t="str">
        <x:f>IF('Task Plan'!C47="","",'Task Plan'!C47)</x:f>
      </x:c>
      <x:c r="C47" s="49" t="str">
        <x:f>IF('Task Plan'!D47="","",'Task Plan'!D47)</x:f>
      </x:c>
      <x:c r="D47" s="49" t="str">
        <x:f>IF('Task Plan'!F47="","",'Task Plan'!F47)</x:f>
      </x:c>
      <x:c r="E47" s="65" t="str">
        <x:f>IF('Task Plan'!G47="","",'Task Plan'!G47)</x:f>
      </x:c>
      <x:c r="F47" s="65" t="str">
        <x:f>IF('Task Plan'!H47="","",'Task Plan'!H47)</x:f>
      </x:c>
      <x:c r="G47" s="67" t="str">
        <x:f>IF('Task Plan'!J47="","",'Task Plan'!J47)</x:f>
      </x:c>
      <x:c r="H47" s="49" t="str">
        <x:f>IF('Task Plan'!I47="","",'Task Plan'!I47)</x:f>
      </x:c>
      <x:c r="I47" s="73" t="str">
        <x:f>IF(AND(I$5&gt;=$E47,I$5&lt;=$F47),IF(I$5&lt;=$E47+ROUND(($F47-$E47)*$G47,0),2,1),"")</x:f>
      </x:c>
      <x:c r="J47" s="73" t="str">
        <x:f>IF(AND(J$5&gt;=$E47,J$5&lt;=$F47),IF(J$5&lt;=$E47+ROUND(($F47-$E47)*$G47,0),2,1),"")</x:f>
      </x:c>
      <x:c r="K47" s="73" t="str">
        <x:f>IF(AND(K$5&gt;=$E47,K$5&lt;=$F47),IF(K$5&lt;=$E47+ROUND(($F47-$E47)*$G47,0),2,1),"")</x:f>
      </x:c>
      <x:c r="L47" s="73" t="str">
        <x:f>IF(AND(L$5&gt;=$E47,L$5&lt;=$F47),IF(L$5&lt;=$E47+ROUND(($F47-$E47)*$G47,0),2,1),"")</x:f>
      </x:c>
      <x:c r="M47" s="73" t="str">
        <x:f>IF(AND(M$5&gt;=$E47,M$5&lt;=$F47),IF(M$5&lt;=$E47+ROUND(($F47-$E47)*$G47,0),2,1),"")</x:f>
      </x:c>
      <x:c r="N47" s="73" t="str">
        <x:f>IF(AND(N$5&gt;=$E47,N$5&lt;=$F47),IF(N$5&lt;=$E47+ROUND(($F47-$E47)*$G47,0),2,1),"")</x:f>
      </x:c>
      <x:c r="O47" s="73" t="str">
        <x:f>IF(AND(O$5&gt;=$E47,O$5&lt;=$F47),IF(O$5&lt;=$E47+ROUND(($F47-$E47)*$G47,0),2,1),"")</x:f>
      </x:c>
      <x:c r="P47" s="73" t="str">
        <x:f>IF(AND(P$5&gt;=$E47,P$5&lt;=$F47),IF(P$5&lt;=$E47+ROUND(($F47-$E47)*$G47,0),2,1),"")</x:f>
      </x:c>
      <x:c r="Q47" s="73" t="str">
        <x:f>IF(AND(Q$5&gt;=$E47,Q$5&lt;=$F47),IF(Q$5&lt;=$E47+ROUND(($F47-$E47)*$G47,0),2,1),"")</x:f>
      </x:c>
      <x:c r="R47" s="73" t="str">
        <x:f>IF(AND(R$5&gt;=$E47,R$5&lt;=$F47),IF(R$5&lt;=$E47+ROUND(($F47-$E47)*$G47,0),2,1),"")</x:f>
      </x:c>
      <x:c r="S47" s="73" t="str">
        <x:f>IF(AND(S$5&gt;=$E47,S$5&lt;=$F47),IF(S$5&lt;=$E47+ROUND(($F47-$E47)*$G47,0),2,1),"")</x:f>
      </x:c>
      <x:c r="T47" s="73" t="str">
        <x:f>IF(AND(T$5&gt;=$E47,T$5&lt;=$F47),IF(T$5&lt;=$E47+ROUND(($F47-$E47)*$G47,0),2,1),"")</x:f>
      </x:c>
      <x:c r="U47" s="73" t="str">
        <x:f>IF(AND(U$5&gt;=$E47,U$5&lt;=$F47),IF(U$5&lt;=$E47+ROUND(($F47-$E47)*$G47,0),2,1),"")</x:f>
      </x:c>
      <x:c r="V47" s="73" t="str">
        <x:f>IF(AND(V$5&gt;=$E47,V$5&lt;=$F47),IF(V$5&lt;=$E47+ROUND(($F47-$E47)*$G47,0),2,1),"")</x:f>
      </x:c>
      <x:c r="W47" s="73" t="str">
        <x:f>IF(AND(W$5&gt;=$E47,W$5&lt;=$F47),IF(W$5&lt;=$E47+ROUND(($F47-$E47)*$G47,0),2,1),"")</x:f>
      </x:c>
      <x:c r="X47" s="73" t="str">
        <x:f>IF(AND(X$5&gt;=$E47,X$5&lt;=$F47),IF(X$5&lt;=$E47+ROUND(($F47-$E47)*$G47,0),2,1),"")</x:f>
      </x:c>
      <x:c r="Y47" s="73" t="str">
        <x:f>IF(AND(Y$5&gt;=$E47,Y$5&lt;=$F47),IF(Y$5&lt;=$E47+ROUND(($F47-$E47)*$G47,0),2,1),"")</x:f>
      </x:c>
      <x:c r="Z47" s="73" t="str">
        <x:f>IF(AND(Z$5&gt;=$E47,Z$5&lt;=$F47),IF(Z$5&lt;=$E47+ROUND(($F47-$E47)*$G47,0),2,1),"")</x:f>
      </x:c>
      <x:c r="AA47" s="73" t="str">
        <x:f>IF(AND(AA$5&gt;=$E47,AA$5&lt;=$F47),IF(AA$5&lt;=$E47+ROUND(($F47-$E47)*$G47,0),2,1),"")</x:f>
      </x:c>
      <x:c r="AB47" s="73" t="str">
        <x:f>IF(AND(AB$5&gt;=$E47,AB$5&lt;=$F47),IF(AB$5&lt;=$E47+ROUND(($F47-$E47)*$G47,0),2,1),"")</x:f>
      </x:c>
      <x:c r="AC47" s="73" t="str">
        <x:f>IF(AND(AC$5&gt;=$E47,AC$5&lt;=$F47),IF(AC$5&lt;=$E47+ROUND(($F47-$E47)*$G47,0),2,1),"")</x:f>
      </x:c>
      <x:c r="AD47" s="73" t="str">
        <x:f>IF(AND(AD$5&gt;=$E47,AD$5&lt;=$F47),IF(AD$5&lt;=$E47+ROUND(($F47-$E47)*$G47,0),2,1),"")</x:f>
      </x:c>
      <x:c r="AE47" s="73" t="str">
        <x:f>IF(AND(AE$5&gt;=$E47,AE$5&lt;=$F47),IF(AE$5&lt;=$E47+ROUND(($F47-$E47)*$G47,0),2,1),"")</x:f>
      </x:c>
      <x:c r="AF47" s="73" t="str">
        <x:f>IF(AND(AF$5&gt;=$E47,AF$5&lt;=$F47),IF(AF$5&lt;=$E47+ROUND(($F47-$E47)*$G47,0),2,1),"")</x:f>
      </x:c>
      <x:c r="AG47" s="73" t="str">
        <x:f>IF(AND(AG$5&gt;=$E47,AG$5&lt;=$F47),IF(AG$5&lt;=$E47+ROUND(($F47-$E47)*$G47,0),2,1),"")</x:f>
      </x:c>
      <x:c r="AH47" s="73" t="str">
        <x:f>IF(AND(AH$5&gt;=$E47,AH$5&lt;=$F47),IF(AH$5&lt;=$E47+ROUND(($F47-$E47)*$G47,0),2,1),"")</x:f>
      </x:c>
      <x:c r="AI47" s="73" t="str">
        <x:f>IF(AND(AI$5&gt;=$E47,AI$5&lt;=$F47),IF(AI$5&lt;=$E47+ROUND(($F47-$E47)*$G47,0),2,1),"")</x:f>
      </x:c>
      <x:c r="AJ47" s="73" t="str">
        <x:f>IF(AND(AJ$5&gt;=$E47,AJ$5&lt;=$F47),IF(AJ$5&lt;=$E47+ROUND(($F47-$E47)*$G47,0),2,1),"")</x:f>
      </x:c>
      <x:c r="AK47" s="73" t="str">
        <x:f>IF(AND(AK$5&gt;=$E47,AK$5&lt;=$F47),IF(AK$5&lt;=$E47+ROUND(($F47-$E47)*$G47,0),2,1),"")</x:f>
      </x:c>
      <x:c r="AL47" s="73" t="str">
        <x:f>IF(AND(AL$5&gt;=$E47,AL$5&lt;=$F47),IF(AL$5&lt;=$E47+ROUND(($F47-$E47)*$G47,0),2,1),"")</x:f>
      </x:c>
      <x:c r="AM47" s="73" t="str">
        <x:f>IF(AND(AM$5&gt;=$E47,AM$5&lt;=$F47),IF(AM$5&lt;=$E47+ROUND(($F47-$E47)*$G47,0),2,1),"")</x:f>
      </x:c>
      <x:c r="AN47" s="73" t="str">
        <x:f>IF(AND(AN$5&gt;=$E47,AN$5&lt;=$F47),IF(AN$5&lt;=$E47+ROUND(($F47-$E47)*$G47,0),2,1),"")</x:f>
      </x:c>
      <x:c r="AO47" s="73" t="str">
        <x:f>IF(AND(AO$5&gt;=$E47,AO$5&lt;=$F47),IF(AO$5&lt;=$E47+ROUND(($F47-$E47)*$G47,0),2,1),"")</x:f>
      </x:c>
      <x:c r="AP47" s="73" t="str">
        <x:f>IF(AND(AP$5&gt;=$E47,AP$5&lt;=$F47),IF(AP$5&lt;=$E47+ROUND(($F47-$E47)*$G47,0),2,1),"")</x:f>
      </x:c>
      <x:c r="AQ47" s="73" t="str">
        <x:f>IF(AND(AQ$5&gt;=$E47,AQ$5&lt;=$F47),IF(AQ$5&lt;=$E47+ROUND(($F47-$E47)*$G47,0),2,1),"")</x:f>
      </x:c>
      <x:c r="AR47" s="73" t="str">
        <x:f>IF(AND(AR$5&gt;=$E47,AR$5&lt;=$F47),IF(AR$5&lt;=$E47+ROUND(($F47-$E47)*$G47,0),2,1),"")</x:f>
      </x:c>
      <x:c r="AS47" s="73" t="str">
        <x:f>IF(AND(AS$5&gt;=$E47,AS$5&lt;=$F47),IF(AS$5&lt;=$E47+ROUND(($F47-$E47)*$G47,0),2,1),"")</x:f>
      </x:c>
      <x:c r="AT47" s="73" t="str">
        <x:f>IF(AND(AT$5&gt;=$E47,AT$5&lt;=$F47),IF(AT$5&lt;=$E47+ROUND(($F47-$E47)*$G47,0),2,1),"")</x:f>
      </x:c>
      <x:c r="AU47" s="73" t="str">
        <x:f>IF(AND(AU$5&gt;=$E47,AU$5&lt;=$F47),IF(AU$5&lt;=$E47+ROUND(($F47-$E47)*$G47,0),2,1),"")</x:f>
      </x:c>
      <x:c r="AV47" s="73" t="str">
        <x:f>IF(AND(AV$5&gt;=$E47,AV$5&lt;=$F47),IF(AV$5&lt;=$E47+ROUND(($F47-$E47)*$G47,0),2,1),"")</x:f>
      </x:c>
      <x:c r="AW47" s="73" t="str">
        <x:f>IF(AND(AW$5&gt;=$E47,AW$5&lt;=$F47),IF(AW$5&lt;=$E47+ROUND(($F47-$E47)*$G47,0),2,1),"")</x:f>
      </x:c>
      <x:c r="AX47" s="73" t="str">
        <x:f>IF(AND(AX$5&gt;=$E47,AX$5&lt;=$F47),IF(AX$5&lt;=$E47+ROUND(($F47-$E47)*$G47,0),2,1),"")</x:f>
      </x:c>
      <x:c r="AY47" s="73" t="str">
        <x:f>IF(AND(AY$5&gt;=$E47,AY$5&lt;=$F47),IF(AY$5&lt;=$E47+ROUND(($F47-$E47)*$G47,0),2,1),"")</x:f>
      </x:c>
      <x:c r="AZ47" s="73" t="str">
        <x:f>IF(AND(AZ$5&gt;=$E47,AZ$5&lt;=$F47),IF(AZ$5&lt;=$E47+ROUND(($F47-$E47)*$G47,0),2,1),"")</x:f>
      </x:c>
      <x:c r="BA47" s="73" t="str">
        <x:f>IF(AND(BA$5&gt;=$E47,BA$5&lt;=$F47),IF(BA$5&lt;=$E47+ROUND(($F47-$E47)*$G47,0),2,1),"")</x:f>
      </x:c>
      <x:c r="BB47" s="73" t="str">
        <x:f>IF(AND(BB$5&gt;=$E47,BB$5&lt;=$F47),IF(BB$5&lt;=$E47+ROUND(($F47-$E47)*$G47,0),2,1),"")</x:f>
      </x:c>
      <x:c r="BC47" s="73" t="str">
        <x:f>IF(AND(BC$5&gt;=$E47,BC$5&lt;=$F47),IF(BC$5&lt;=$E47+ROUND(($F47-$E47)*$G47,0),2,1),"")</x:f>
      </x:c>
      <x:c r="BD47" s="73" t="str">
        <x:f>IF(AND(BD$5&gt;=$E47,BD$5&lt;=$F47),IF(BD$5&lt;=$E47+ROUND(($F47-$E47)*$G47,0),2,1),"")</x:f>
      </x:c>
      <x:c r="BE47" s="73" t="str">
        <x:f>IF(AND(BE$5&gt;=$E47,BE$5&lt;=$F47),IF(BE$5&lt;=$E47+ROUND(($F47-$E47)*$G47,0),2,1),"")</x:f>
      </x:c>
      <x:c r="BF47" s="73" t="str">
        <x:f>IF(AND(BF$5&gt;=$E47,BF$5&lt;=$F47),IF(BF$5&lt;=$E47+ROUND(($F47-$E47)*$G47,0),2,1),"")</x:f>
      </x:c>
      <x:c r="BG47" s="73" t="str">
        <x:f>IF(AND(BG$5&gt;=$E47,BG$5&lt;=$F47),IF(BG$5&lt;=$E47+ROUND(($F47-$E47)*$G47,0),2,1),"")</x:f>
      </x:c>
      <x:c r="BH47" s="73" t="str">
        <x:f>IF(AND(BH$5&gt;=$E47,BH$5&lt;=$F47),IF(BH$5&lt;=$E47+ROUND(($F47-$E47)*$G47,0),2,1),"")</x:f>
      </x:c>
      <x:c r="BI47" s="73" t="str">
        <x:f>IF(AND(BI$5&gt;=$E47,BI$5&lt;=$F47),IF(BI$5&lt;=$E47+ROUND(($F47-$E47)*$G47,0),2,1),"")</x:f>
      </x:c>
      <x:c r="BJ47" s="73" t="str">
        <x:f>IF(AND(BJ$5&gt;=$E47,BJ$5&lt;=$F47),IF(BJ$5&lt;=$E47+ROUND(($F47-$E47)*$G47,0),2,1),"")</x:f>
      </x:c>
      <x:c r="BK47" s="73" t="str">
        <x:f>IF(AND(BK$5&gt;=$E47,BK$5&lt;=$F47),IF(BK$5&lt;=$E47+ROUND(($F47-$E47)*$G47,0),2,1),"")</x:f>
      </x:c>
      <x:c r="BL47" s="73" t="str">
        <x:f>IF(AND(BL$5&gt;=$E47,BL$5&lt;=$F47),IF(BL$5&lt;=$E47+ROUND(($F47-$E47)*$G47,0),2,1),"")</x:f>
      </x:c>
      <x:c r="BM47" s="73" t="str">
        <x:f>IF(AND(BM$5&gt;=$E47,BM$5&lt;=$F47),IF(BM$5&lt;=$E47+ROUND(($F47-$E47)*$G47,0),2,1),"")</x:f>
      </x:c>
      <x:c r="BN47" s="73" t="str">
        <x:f>IF(AND(BN$5&gt;=$E47,BN$5&lt;=$F47),IF(BN$5&lt;=$E47+ROUND(($F47-$E47)*$G47,0),2,1),"")</x:f>
      </x:c>
      <x:c r="BO47" s="73" t="str">
        <x:f>IF(AND(BO$5&gt;=$E47,BO$5&lt;=$F47),IF(BO$5&lt;=$E47+ROUND(($F47-$E47)*$G47,0),2,1),"")</x:f>
      </x:c>
      <x:c r="BP47" s="73" t="str">
        <x:f>IF(AND(BP$5&gt;=$E47,BP$5&lt;=$F47),IF(BP$5&lt;=$E47+ROUND(($F47-$E47)*$G47,0),2,1),"")</x:f>
      </x:c>
      <x:c r="BQ47" s="73" t="str">
        <x:f>IF(AND(BQ$5&gt;=$E47,BQ$5&lt;=$F47),IF(BQ$5&lt;=$E47+ROUND(($F47-$E47)*$G47,0),2,1),"")</x:f>
      </x:c>
      <x:c r="BR47" s="73" t="str">
        <x:f>IF(AND(BR$5&gt;=$E47,BR$5&lt;=$F47),IF(BR$5&lt;=$E47+ROUND(($F47-$E47)*$G47,0),2,1),"")</x:f>
      </x:c>
      <x:c r="BS47" s="73" t="str">
        <x:f>IF(AND(BS$5&gt;=$E47,BS$5&lt;=$F47),IF(BS$5&lt;=$E47+ROUND(($F47-$E47)*$G47,0),2,1),"")</x:f>
      </x:c>
      <x:c r="BT47" s="73" t="str">
        <x:f>IF(AND(BT$5&gt;=$E47,BT$5&lt;=$F47),IF(BT$5&lt;=$E47+ROUND(($F47-$E47)*$G47,0),2,1),"")</x:f>
      </x:c>
      <x:c r="BU47" s="73" t="str">
        <x:f>IF(AND(BU$5&gt;=$E47,BU$5&lt;=$F47),IF(BU$5&lt;=$E47+ROUND(($F47-$E47)*$G47,0),2,1),"")</x:f>
      </x:c>
      <x:c r="BV47" s="73" t="str">
        <x:f>IF(AND(BV$5&gt;=$E47,BV$5&lt;=$F47),IF(BV$5&lt;=$E47+ROUND(($F47-$E47)*$G47,0),2,1),"")</x:f>
      </x:c>
      <x:c r="BW47" s="73" t="str">
        <x:f>IF(AND(BW$5&gt;=$E47,BW$5&lt;=$F47),IF(BW$5&lt;=$E47+ROUND(($F47-$E47)*$G47,0),2,1),"")</x:f>
      </x:c>
      <x:c r="BX47" s="73" t="str">
        <x:f>IF(AND(BX$5&gt;=$E47,BX$5&lt;=$F47),IF(BX$5&lt;=$E47+ROUND(($F47-$E47)*$G47,0),2,1),"")</x:f>
      </x:c>
    </x:row>
    <x:row r="48" ht="22" customHeight="1">
      <x:c r="A48" s="49" t="str">
        <x:f>IF('Task Plan'!A48="","",'Task Plan'!A48)</x:f>
      </x:c>
      <x:c r="B48" s="75" t="str">
        <x:f>IF('Task Plan'!C48="","",'Task Plan'!C48)</x:f>
      </x:c>
      <x:c r="C48" s="49" t="str">
        <x:f>IF('Task Plan'!D48="","",'Task Plan'!D48)</x:f>
      </x:c>
      <x:c r="D48" s="49" t="str">
        <x:f>IF('Task Plan'!F48="","",'Task Plan'!F48)</x:f>
      </x:c>
      <x:c r="E48" s="65" t="str">
        <x:f>IF('Task Plan'!G48="","",'Task Plan'!G48)</x:f>
      </x:c>
      <x:c r="F48" s="65" t="str">
        <x:f>IF('Task Plan'!H48="","",'Task Plan'!H48)</x:f>
      </x:c>
      <x:c r="G48" s="67" t="str">
        <x:f>IF('Task Plan'!J48="","",'Task Plan'!J48)</x:f>
      </x:c>
      <x:c r="H48" s="49" t="str">
        <x:f>IF('Task Plan'!I48="","",'Task Plan'!I48)</x:f>
      </x:c>
      <x:c r="I48" s="73" t="str">
        <x:f>IF(AND(I$5&gt;=$E48,I$5&lt;=$F48),IF(I$5&lt;=$E48+ROUND(($F48-$E48)*$G48,0),2,1),"")</x:f>
      </x:c>
      <x:c r="J48" s="73" t="str">
        <x:f>IF(AND(J$5&gt;=$E48,J$5&lt;=$F48),IF(J$5&lt;=$E48+ROUND(($F48-$E48)*$G48,0),2,1),"")</x:f>
      </x:c>
      <x:c r="K48" s="73" t="str">
        <x:f>IF(AND(K$5&gt;=$E48,K$5&lt;=$F48),IF(K$5&lt;=$E48+ROUND(($F48-$E48)*$G48,0),2,1),"")</x:f>
      </x:c>
      <x:c r="L48" s="73" t="str">
        <x:f>IF(AND(L$5&gt;=$E48,L$5&lt;=$F48),IF(L$5&lt;=$E48+ROUND(($F48-$E48)*$G48,0),2,1),"")</x:f>
      </x:c>
      <x:c r="M48" s="73" t="str">
        <x:f>IF(AND(M$5&gt;=$E48,M$5&lt;=$F48),IF(M$5&lt;=$E48+ROUND(($F48-$E48)*$G48,0),2,1),"")</x:f>
      </x:c>
      <x:c r="N48" s="73" t="str">
        <x:f>IF(AND(N$5&gt;=$E48,N$5&lt;=$F48),IF(N$5&lt;=$E48+ROUND(($F48-$E48)*$G48,0),2,1),"")</x:f>
      </x:c>
      <x:c r="O48" s="73" t="str">
        <x:f>IF(AND(O$5&gt;=$E48,O$5&lt;=$F48),IF(O$5&lt;=$E48+ROUND(($F48-$E48)*$G48,0),2,1),"")</x:f>
      </x:c>
      <x:c r="P48" s="73" t="str">
        <x:f>IF(AND(P$5&gt;=$E48,P$5&lt;=$F48),IF(P$5&lt;=$E48+ROUND(($F48-$E48)*$G48,0),2,1),"")</x:f>
      </x:c>
      <x:c r="Q48" s="73" t="str">
        <x:f>IF(AND(Q$5&gt;=$E48,Q$5&lt;=$F48),IF(Q$5&lt;=$E48+ROUND(($F48-$E48)*$G48,0),2,1),"")</x:f>
      </x:c>
      <x:c r="R48" s="73" t="str">
        <x:f>IF(AND(R$5&gt;=$E48,R$5&lt;=$F48),IF(R$5&lt;=$E48+ROUND(($F48-$E48)*$G48,0),2,1),"")</x:f>
      </x:c>
      <x:c r="S48" s="73" t="str">
        <x:f>IF(AND(S$5&gt;=$E48,S$5&lt;=$F48),IF(S$5&lt;=$E48+ROUND(($F48-$E48)*$G48,0),2,1),"")</x:f>
      </x:c>
      <x:c r="T48" s="73" t="str">
        <x:f>IF(AND(T$5&gt;=$E48,T$5&lt;=$F48),IF(T$5&lt;=$E48+ROUND(($F48-$E48)*$G48,0),2,1),"")</x:f>
      </x:c>
      <x:c r="U48" s="73" t="str">
        <x:f>IF(AND(U$5&gt;=$E48,U$5&lt;=$F48),IF(U$5&lt;=$E48+ROUND(($F48-$E48)*$G48,0),2,1),"")</x:f>
      </x:c>
      <x:c r="V48" s="73" t="str">
        <x:f>IF(AND(V$5&gt;=$E48,V$5&lt;=$F48),IF(V$5&lt;=$E48+ROUND(($F48-$E48)*$G48,0),2,1),"")</x:f>
      </x:c>
      <x:c r="W48" s="73" t="str">
        <x:f>IF(AND(W$5&gt;=$E48,W$5&lt;=$F48),IF(W$5&lt;=$E48+ROUND(($F48-$E48)*$G48,0),2,1),"")</x:f>
      </x:c>
      <x:c r="X48" s="73" t="str">
        <x:f>IF(AND(X$5&gt;=$E48,X$5&lt;=$F48),IF(X$5&lt;=$E48+ROUND(($F48-$E48)*$G48,0),2,1),"")</x:f>
      </x:c>
      <x:c r="Y48" s="73" t="str">
        <x:f>IF(AND(Y$5&gt;=$E48,Y$5&lt;=$F48),IF(Y$5&lt;=$E48+ROUND(($F48-$E48)*$G48,0),2,1),"")</x:f>
      </x:c>
      <x:c r="Z48" s="73" t="str">
        <x:f>IF(AND(Z$5&gt;=$E48,Z$5&lt;=$F48),IF(Z$5&lt;=$E48+ROUND(($F48-$E48)*$G48,0),2,1),"")</x:f>
      </x:c>
      <x:c r="AA48" s="73" t="str">
        <x:f>IF(AND(AA$5&gt;=$E48,AA$5&lt;=$F48),IF(AA$5&lt;=$E48+ROUND(($F48-$E48)*$G48,0),2,1),"")</x:f>
      </x:c>
      <x:c r="AB48" s="73" t="str">
        <x:f>IF(AND(AB$5&gt;=$E48,AB$5&lt;=$F48),IF(AB$5&lt;=$E48+ROUND(($F48-$E48)*$G48,0),2,1),"")</x:f>
      </x:c>
      <x:c r="AC48" s="73" t="str">
        <x:f>IF(AND(AC$5&gt;=$E48,AC$5&lt;=$F48),IF(AC$5&lt;=$E48+ROUND(($F48-$E48)*$G48,0),2,1),"")</x:f>
      </x:c>
      <x:c r="AD48" s="73" t="str">
        <x:f>IF(AND(AD$5&gt;=$E48,AD$5&lt;=$F48),IF(AD$5&lt;=$E48+ROUND(($F48-$E48)*$G48,0),2,1),"")</x:f>
      </x:c>
      <x:c r="AE48" s="73" t="str">
        <x:f>IF(AND(AE$5&gt;=$E48,AE$5&lt;=$F48),IF(AE$5&lt;=$E48+ROUND(($F48-$E48)*$G48,0),2,1),"")</x:f>
      </x:c>
      <x:c r="AF48" s="73" t="str">
        <x:f>IF(AND(AF$5&gt;=$E48,AF$5&lt;=$F48),IF(AF$5&lt;=$E48+ROUND(($F48-$E48)*$G48,0),2,1),"")</x:f>
      </x:c>
      <x:c r="AG48" s="73" t="str">
        <x:f>IF(AND(AG$5&gt;=$E48,AG$5&lt;=$F48),IF(AG$5&lt;=$E48+ROUND(($F48-$E48)*$G48,0),2,1),"")</x:f>
      </x:c>
      <x:c r="AH48" s="73" t="str">
        <x:f>IF(AND(AH$5&gt;=$E48,AH$5&lt;=$F48),IF(AH$5&lt;=$E48+ROUND(($F48-$E48)*$G48,0),2,1),"")</x:f>
      </x:c>
      <x:c r="AI48" s="73" t="str">
        <x:f>IF(AND(AI$5&gt;=$E48,AI$5&lt;=$F48),IF(AI$5&lt;=$E48+ROUND(($F48-$E48)*$G48,0),2,1),"")</x:f>
      </x:c>
      <x:c r="AJ48" s="73" t="str">
        <x:f>IF(AND(AJ$5&gt;=$E48,AJ$5&lt;=$F48),IF(AJ$5&lt;=$E48+ROUND(($F48-$E48)*$G48,0),2,1),"")</x:f>
      </x:c>
      <x:c r="AK48" s="73" t="str">
        <x:f>IF(AND(AK$5&gt;=$E48,AK$5&lt;=$F48),IF(AK$5&lt;=$E48+ROUND(($F48-$E48)*$G48,0),2,1),"")</x:f>
      </x:c>
      <x:c r="AL48" s="73" t="str">
        <x:f>IF(AND(AL$5&gt;=$E48,AL$5&lt;=$F48),IF(AL$5&lt;=$E48+ROUND(($F48-$E48)*$G48,0),2,1),"")</x:f>
      </x:c>
      <x:c r="AM48" s="73" t="str">
        <x:f>IF(AND(AM$5&gt;=$E48,AM$5&lt;=$F48),IF(AM$5&lt;=$E48+ROUND(($F48-$E48)*$G48,0),2,1),"")</x:f>
      </x:c>
      <x:c r="AN48" s="73" t="str">
        <x:f>IF(AND(AN$5&gt;=$E48,AN$5&lt;=$F48),IF(AN$5&lt;=$E48+ROUND(($F48-$E48)*$G48,0),2,1),"")</x:f>
      </x:c>
      <x:c r="AO48" s="73" t="str">
        <x:f>IF(AND(AO$5&gt;=$E48,AO$5&lt;=$F48),IF(AO$5&lt;=$E48+ROUND(($F48-$E48)*$G48,0),2,1),"")</x:f>
      </x:c>
      <x:c r="AP48" s="73" t="str">
        <x:f>IF(AND(AP$5&gt;=$E48,AP$5&lt;=$F48),IF(AP$5&lt;=$E48+ROUND(($F48-$E48)*$G48,0),2,1),"")</x:f>
      </x:c>
      <x:c r="AQ48" s="73" t="str">
        <x:f>IF(AND(AQ$5&gt;=$E48,AQ$5&lt;=$F48),IF(AQ$5&lt;=$E48+ROUND(($F48-$E48)*$G48,0),2,1),"")</x:f>
      </x:c>
      <x:c r="AR48" s="73" t="str">
        <x:f>IF(AND(AR$5&gt;=$E48,AR$5&lt;=$F48),IF(AR$5&lt;=$E48+ROUND(($F48-$E48)*$G48,0),2,1),"")</x:f>
      </x:c>
      <x:c r="AS48" s="73" t="str">
        <x:f>IF(AND(AS$5&gt;=$E48,AS$5&lt;=$F48),IF(AS$5&lt;=$E48+ROUND(($F48-$E48)*$G48,0),2,1),"")</x:f>
      </x:c>
      <x:c r="AT48" s="73" t="str">
        <x:f>IF(AND(AT$5&gt;=$E48,AT$5&lt;=$F48),IF(AT$5&lt;=$E48+ROUND(($F48-$E48)*$G48,0),2,1),"")</x:f>
      </x:c>
      <x:c r="AU48" s="73" t="str">
        <x:f>IF(AND(AU$5&gt;=$E48,AU$5&lt;=$F48),IF(AU$5&lt;=$E48+ROUND(($F48-$E48)*$G48,0),2,1),"")</x:f>
      </x:c>
      <x:c r="AV48" s="73" t="str">
        <x:f>IF(AND(AV$5&gt;=$E48,AV$5&lt;=$F48),IF(AV$5&lt;=$E48+ROUND(($F48-$E48)*$G48,0),2,1),"")</x:f>
      </x:c>
      <x:c r="AW48" s="73" t="str">
        <x:f>IF(AND(AW$5&gt;=$E48,AW$5&lt;=$F48),IF(AW$5&lt;=$E48+ROUND(($F48-$E48)*$G48,0),2,1),"")</x:f>
      </x:c>
      <x:c r="AX48" s="73" t="str">
        <x:f>IF(AND(AX$5&gt;=$E48,AX$5&lt;=$F48),IF(AX$5&lt;=$E48+ROUND(($F48-$E48)*$G48,0),2,1),"")</x:f>
      </x:c>
      <x:c r="AY48" s="73" t="str">
        <x:f>IF(AND(AY$5&gt;=$E48,AY$5&lt;=$F48),IF(AY$5&lt;=$E48+ROUND(($F48-$E48)*$G48,0),2,1),"")</x:f>
      </x:c>
      <x:c r="AZ48" s="73" t="str">
        <x:f>IF(AND(AZ$5&gt;=$E48,AZ$5&lt;=$F48),IF(AZ$5&lt;=$E48+ROUND(($F48-$E48)*$G48,0),2,1),"")</x:f>
      </x:c>
      <x:c r="BA48" s="73" t="str">
        <x:f>IF(AND(BA$5&gt;=$E48,BA$5&lt;=$F48),IF(BA$5&lt;=$E48+ROUND(($F48-$E48)*$G48,0),2,1),"")</x:f>
      </x:c>
      <x:c r="BB48" s="73" t="str">
        <x:f>IF(AND(BB$5&gt;=$E48,BB$5&lt;=$F48),IF(BB$5&lt;=$E48+ROUND(($F48-$E48)*$G48,0),2,1),"")</x:f>
      </x:c>
      <x:c r="BC48" s="73" t="str">
        <x:f>IF(AND(BC$5&gt;=$E48,BC$5&lt;=$F48),IF(BC$5&lt;=$E48+ROUND(($F48-$E48)*$G48,0),2,1),"")</x:f>
      </x:c>
      <x:c r="BD48" s="73" t="str">
        <x:f>IF(AND(BD$5&gt;=$E48,BD$5&lt;=$F48),IF(BD$5&lt;=$E48+ROUND(($F48-$E48)*$G48,0),2,1),"")</x:f>
      </x:c>
      <x:c r="BE48" s="73" t="str">
        <x:f>IF(AND(BE$5&gt;=$E48,BE$5&lt;=$F48),IF(BE$5&lt;=$E48+ROUND(($F48-$E48)*$G48,0),2,1),"")</x:f>
      </x:c>
      <x:c r="BF48" s="73" t="str">
        <x:f>IF(AND(BF$5&gt;=$E48,BF$5&lt;=$F48),IF(BF$5&lt;=$E48+ROUND(($F48-$E48)*$G48,0),2,1),"")</x:f>
      </x:c>
      <x:c r="BG48" s="73" t="str">
        <x:f>IF(AND(BG$5&gt;=$E48,BG$5&lt;=$F48),IF(BG$5&lt;=$E48+ROUND(($F48-$E48)*$G48,0),2,1),"")</x:f>
      </x:c>
      <x:c r="BH48" s="73" t="str">
        <x:f>IF(AND(BH$5&gt;=$E48,BH$5&lt;=$F48),IF(BH$5&lt;=$E48+ROUND(($F48-$E48)*$G48,0),2,1),"")</x:f>
      </x:c>
      <x:c r="BI48" s="73" t="str">
        <x:f>IF(AND(BI$5&gt;=$E48,BI$5&lt;=$F48),IF(BI$5&lt;=$E48+ROUND(($F48-$E48)*$G48,0),2,1),"")</x:f>
      </x:c>
      <x:c r="BJ48" s="73" t="str">
        <x:f>IF(AND(BJ$5&gt;=$E48,BJ$5&lt;=$F48),IF(BJ$5&lt;=$E48+ROUND(($F48-$E48)*$G48,0),2,1),"")</x:f>
      </x:c>
      <x:c r="BK48" s="73" t="str">
        <x:f>IF(AND(BK$5&gt;=$E48,BK$5&lt;=$F48),IF(BK$5&lt;=$E48+ROUND(($F48-$E48)*$G48,0),2,1),"")</x:f>
      </x:c>
      <x:c r="BL48" s="73" t="str">
        <x:f>IF(AND(BL$5&gt;=$E48,BL$5&lt;=$F48),IF(BL$5&lt;=$E48+ROUND(($F48-$E48)*$G48,0),2,1),"")</x:f>
      </x:c>
      <x:c r="BM48" s="73" t="str">
        <x:f>IF(AND(BM$5&gt;=$E48,BM$5&lt;=$F48),IF(BM$5&lt;=$E48+ROUND(($F48-$E48)*$G48,0),2,1),"")</x:f>
      </x:c>
      <x:c r="BN48" s="73" t="str">
        <x:f>IF(AND(BN$5&gt;=$E48,BN$5&lt;=$F48),IF(BN$5&lt;=$E48+ROUND(($F48-$E48)*$G48,0),2,1),"")</x:f>
      </x:c>
      <x:c r="BO48" s="73" t="str">
        <x:f>IF(AND(BO$5&gt;=$E48,BO$5&lt;=$F48),IF(BO$5&lt;=$E48+ROUND(($F48-$E48)*$G48,0),2,1),"")</x:f>
      </x:c>
      <x:c r="BP48" s="73" t="str">
        <x:f>IF(AND(BP$5&gt;=$E48,BP$5&lt;=$F48),IF(BP$5&lt;=$E48+ROUND(($F48-$E48)*$G48,0),2,1),"")</x:f>
      </x:c>
      <x:c r="BQ48" s="73" t="str">
        <x:f>IF(AND(BQ$5&gt;=$E48,BQ$5&lt;=$F48),IF(BQ$5&lt;=$E48+ROUND(($F48-$E48)*$G48,0),2,1),"")</x:f>
      </x:c>
      <x:c r="BR48" s="73" t="str">
        <x:f>IF(AND(BR$5&gt;=$E48,BR$5&lt;=$F48),IF(BR$5&lt;=$E48+ROUND(($F48-$E48)*$G48,0),2,1),"")</x:f>
      </x:c>
      <x:c r="BS48" s="73" t="str">
        <x:f>IF(AND(BS$5&gt;=$E48,BS$5&lt;=$F48),IF(BS$5&lt;=$E48+ROUND(($F48-$E48)*$G48,0),2,1),"")</x:f>
      </x:c>
      <x:c r="BT48" s="73" t="str">
        <x:f>IF(AND(BT$5&gt;=$E48,BT$5&lt;=$F48),IF(BT$5&lt;=$E48+ROUND(($F48-$E48)*$G48,0),2,1),"")</x:f>
      </x:c>
      <x:c r="BU48" s="73" t="str">
        <x:f>IF(AND(BU$5&gt;=$E48,BU$5&lt;=$F48),IF(BU$5&lt;=$E48+ROUND(($F48-$E48)*$G48,0),2,1),"")</x:f>
      </x:c>
      <x:c r="BV48" s="73" t="str">
        <x:f>IF(AND(BV$5&gt;=$E48,BV$5&lt;=$F48),IF(BV$5&lt;=$E48+ROUND(($F48-$E48)*$G48,0),2,1),"")</x:f>
      </x:c>
      <x:c r="BW48" s="73" t="str">
        <x:f>IF(AND(BW$5&gt;=$E48,BW$5&lt;=$F48),IF(BW$5&lt;=$E48+ROUND(($F48-$E48)*$G48,0),2,1),"")</x:f>
      </x:c>
      <x:c r="BX48" s="73" t="str">
        <x:f>IF(AND(BX$5&gt;=$E48,BX$5&lt;=$F48),IF(BX$5&lt;=$E48+ROUND(($F48-$E48)*$G48,0),2,1),"")</x:f>
      </x:c>
    </x:row>
    <x:row r="49" ht="22" customHeight="1">
      <x:c r="A49" s="49" t="str">
        <x:f>IF('Task Plan'!A49="","",'Task Plan'!A49)</x:f>
      </x:c>
      <x:c r="B49" s="75" t="str">
        <x:f>IF('Task Plan'!C49="","",'Task Plan'!C49)</x:f>
      </x:c>
      <x:c r="C49" s="49" t="str">
        <x:f>IF('Task Plan'!D49="","",'Task Plan'!D49)</x:f>
      </x:c>
      <x:c r="D49" s="49" t="str">
        <x:f>IF('Task Plan'!F49="","",'Task Plan'!F49)</x:f>
      </x:c>
      <x:c r="E49" s="65" t="str">
        <x:f>IF('Task Plan'!G49="","",'Task Plan'!G49)</x:f>
      </x:c>
      <x:c r="F49" s="65" t="str">
        <x:f>IF('Task Plan'!H49="","",'Task Plan'!H49)</x:f>
      </x:c>
      <x:c r="G49" s="67" t="str">
        <x:f>IF('Task Plan'!J49="","",'Task Plan'!J49)</x:f>
      </x:c>
      <x:c r="H49" s="49" t="str">
        <x:f>IF('Task Plan'!I49="","",'Task Plan'!I49)</x:f>
      </x:c>
      <x:c r="I49" s="73" t="str">
        <x:f>IF(AND(I$5&gt;=$E49,I$5&lt;=$F49),IF(I$5&lt;=$E49+ROUND(($F49-$E49)*$G49,0),2,1),"")</x:f>
      </x:c>
      <x:c r="J49" s="73" t="str">
        <x:f>IF(AND(J$5&gt;=$E49,J$5&lt;=$F49),IF(J$5&lt;=$E49+ROUND(($F49-$E49)*$G49,0),2,1),"")</x:f>
      </x:c>
      <x:c r="K49" s="73" t="str">
        <x:f>IF(AND(K$5&gt;=$E49,K$5&lt;=$F49),IF(K$5&lt;=$E49+ROUND(($F49-$E49)*$G49,0),2,1),"")</x:f>
      </x:c>
      <x:c r="L49" s="73" t="str">
        <x:f>IF(AND(L$5&gt;=$E49,L$5&lt;=$F49),IF(L$5&lt;=$E49+ROUND(($F49-$E49)*$G49,0),2,1),"")</x:f>
      </x:c>
      <x:c r="M49" s="73" t="str">
        <x:f>IF(AND(M$5&gt;=$E49,M$5&lt;=$F49),IF(M$5&lt;=$E49+ROUND(($F49-$E49)*$G49,0),2,1),"")</x:f>
      </x:c>
      <x:c r="N49" s="73" t="str">
        <x:f>IF(AND(N$5&gt;=$E49,N$5&lt;=$F49),IF(N$5&lt;=$E49+ROUND(($F49-$E49)*$G49,0),2,1),"")</x:f>
      </x:c>
      <x:c r="O49" s="73" t="str">
        <x:f>IF(AND(O$5&gt;=$E49,O$5&lt;=$F49),IF(O$5&lt;=$E49+ROUND(($F49-$E49)*$G49,0),2,1),"")</x:f>
      </x:c>
      <x:c r="P49" s="73" t="str">
        <x:f>IF(AND(P$5&gt;=$E49,P$5&lt;=$F49),IF(P$5&lt;=$E49+ROUND(($F49-$E49)*$G49,0),2,1),"")</x:f>
      </x:c>
      <x:c r="Q49" s="73" t="str">
        <x:f>IF(AND(Q$5&gt;=$E49,Q$5&lt;=$F49),IF(Q$5&lt;=$E49+ROUND(($F49-$E49)*$G49,0),2,1),"")</x:f>
      </x:c>
      <x:c r="R49" s="73" t="str">
        <x:f>IF(AND(R$5&gt;=$E49,R$5&lt;=$F49),IF(R$5&lt;=$E49+ROUND(($F49-$E49)*$G49,0),2,1),"")</x:f>
      </x:c>
      <x:c r="S49" s="73" t="str">
        <x:f>IF(AND(S$5&gt;=$E49,S$5&lt;=$F49),IF(S$5&lt;=$E49+ROUND(($F49-$E49)*$G49,0),2,1),"")</x:f>
      </x:c>
      <x:c r="T49" s="73" t="str">
        <x:f>IF(AND(T$5&gt;=$E49,T$5&lt;=$F49),IF(T$5&lt;=$E49+ROUND(($F49-$E49)*$G49,0),2,1),"")</x:f>
      </x:c>
      <x:c r="U49" s="73" t="str">
        <x:f>IF(AND(U$5&gt;=$E49,U$5&lt;=$F49),IF(U$5&lt;=$E49+ROUND(($F49-$E49)*$G49,0),2,1),"")</x:f>
      </x:c>
      <x:c r="V49" s="73" t="str">
        <x:f>IF(AND(V$5&gt;=$E49,V$5&lt;=$F49),IF(V$5&lt;=$E49+ROUND(($F49-$E49)*$G49,0),2,1),"")</x:f>
      </x:c>
      <x:c r="W49" s="73" t="str">
        <x:f>IF(AND(W$5&gt;=$E49,W$5&lt;=$F49),IF(W$5&lt;=$E49+ROUND(($F49-$E49)*$G49,0),2,1),"")</x:f>
      </x:c>
      <x:c r="X49" s="73" t="str">
        <x:f>IF(AND(X$5&gt;=$E49,X$5&lt;=$F49),IF(X$5&lt;=$E49+ROUND(($F49-$E49)*$G49,0),2,1),"")</x:f>
      </x:c>
      <x:c r="Y49" s="73" t="str">
        <x:f>IF(AND(Y$5&gt;=$E49,Y$5&lt;=$F49),IF(Y$5&lt;=$E49+ROUND(($F49-$E49)*$G49,0),2,1),"")</x:f>
      </x:c>
      <x:c r="Z49" s="73" t="str">
        <x:f>IF(AND(Z$5&gt;=$E49,Z$5&lt;=$F49),IF(Z$5&lt;=$E49+ROUND(($F49-$E49)*$G49,0),2,1),"")</x:f>
      </x:c>
      <x:c r="AA49" s="73" t="str">
        <x:f>IF(AND(AA$5&gt;=$E49,AA$5&lt;=$F49),IF(AA$5&lt;=$E49+ROUND(($F49-$E49)*$G49,0),2,1),"")</x:f>
      </x:c>
      <x:c r="AB49" s="73" t="str">
        <x:f>IF(AND(AB$5&gt;=$E49,AB$5&lt;=$F49),IF(AB$5&lt;=$E49+ROUND(($F49-$E49)*$G49,0),2,1),"")</x:f>
      </x:c>
      <x:c r="AC49" s="73" t="str">
        <x:f>IF(AND(AC$5&gt;=$E49,AC$5&lt;=$F49),IF(AC$5&lt;=$E49+ROUND(($F49-$E49)*$G49,0),2,1),"")</x:f>
      </x:c>
      <x:c r="AD49" s="73" t="str">
        <x:f>IF(AND(AD$5&gt;=$E49,AD$5&lt;=$F49),IF(AD$5&lt;=$E49+ROUND(($F49-$E49)*$G49,0),2,1),"")</x:f>
      </x:c>
      <x:c r="AE49" s="73" t="str">
        <x:f>IF(AND(AE$5&gt;=$E49,AE$5&lt;=$F49),IF(AE$5&lt;=$E49+ROUND(($F49-$E49)*$G49,0),2,1),"")</x:f>
      </x:c>
      <x:c r="AF49" s="73" t="str">
        <x:f>IF(AND(AF$5&gt;=$E49,AF$5&lt;=$F49),IF(AF$5&lt;=$E49+ROUND(($F49-$E49)*$G49,0),2,1),"")</x:f>
      </x:c>
      <x:c r="AG49" s="73" t="str">
        <x:f>IF(AND(AG$5&gt;=$E49,AG$5&lt;=$F49),IF(AG$5&lt;=$E49+ROUND(($F49-$E49)*$G49,0),2,1),"")</x:f>
      </x:c>
      <x:c r="AH49" s="73" t="str">
        <x:f>IF(AND(AH$5&gt;=$E49,AH$5&lt;=$F49),IF(AH$5&lt;=$E49+ROUND(($F49-$E49)*$G49,0),2,1),"")</x:f>
      </x:c>
      <x:c r="AI49" s="73" t="str">
        <x:f>IF(AND(AI$5&gt;=$E49,AI$5&lt;=$F49),IF(AI$5&lt;=$E49+ROUND(($F49-$E49)*$G49,0),2,1),"")</x:f>
      </x:c>
      <x:c r="AJ49" s="73" t="str">
        <x:f>IF(AND(AJ$5&gt;=$E49,AJ$5&lt;=$F49),IF(AJ$5&lt;=$E49+ROUND(($F49-$E49)*$G49,0),2,1),"")</x:f>
      </x:c>
      <x:c r="AK49" s="73" t="str">
        <x:f>IF(AND(AK$5&gt;=$E49,AK$5&lt;=$F49),IF(AK$5&lt;=$E49+ROUND(($F49-$E49)*$G49,0),2,1),"")</x:f>
      </x:c>
      <x:c r="AL49" s="73" t="str">
        <x:f>IF(AND(AL$5&gt;=$E49,AL$5&lt;=$F49),IF(AL$5&lt;=$E49+ROUND(($F49-$E49)*$G49,0),2,1),"")</x:f>
      </x:c>
      <x:c r="AM49" s="73" t="str">
        <x:f>IF(AND(AM$5&gt;=$E49,AM$5&lt;=$F49),IF(AM$5&lt;=$E49+ROUND(($F49-$E49)*$G49,0),2,1),"")</x:f>
      </x:c>
      <x:c r="AN49" s="73" t="str">
        <x:f>IF(AND(AN$5&gt;=$E49,AN$5&lt;=$F49),IF(AN$5&lt;=$E49+ROUND(($F49-$E49)*$G49,0),2,1),"")</x:f>
      </x:c>
      <x:c r="AO49" s="73" t="str">
        <x:f>IF(AND(AO$5&gt;=$E49,AO$5&lt;=$F49),IF(AO$5&lt;=$E49+ROUND(($F49-$E49)*$G49,0),2,1),"")</x:f>
      </x:c>
      <x:c r="AP49" s="73" t="str">
        <x:f>IF(AND(AP$5&gt;=$E49,AP$5&lt;=$F49),IF(AP$5&lt;=$E49+ROUND(($F49-$E49)*$G49,0),2,1),"")</x:f>
      </x:c>
      <x:c r="AQ49" s="73" t="str">
        <x:f>IF(AND(AQ$5&gt;=$E49,AQ$5&lt;=$F49),IF(AQ$5&lt;=$E49+ROUND(($F49-$E49)*$G49,0),2,1),"")</x:f>
      </x:c>
      <x:c r="AR49" s="73" t="str">
        <x:f>IF(AND(AR$5&gt;=$E49,AR$5&lt;=$F49),IF(AR$5&lt;=$E49+ROUND(($F49-$E49)*$G49,0),2,1),"")</x:f>
      </x:c>
      <x:c r="AS49" s="73" t="str">
        <x:f>IF(AND(AS$5&gt;=$E49,AS$5&lt;=$F49),IF(AS$5&lt;=$E49+ROUND(($F49-$E49)*$G49,0),2,1),"")</x:f>
      </x:c>
      <x:c r="AT49" s="73" t="str">
        <x:f>IF(AND(AT$5&gt;=$E49,AT$5&lt;=$F49),IF(AT$5&lt;=$E49+ROUND(($F49-$E49)*$G49,0),2,1),"")</x:f>
      </x:c>
      <x:c r="AU49" s="73" t="str">
        <x:f>IF(AND(AU$5&gt;=$E49,AU$5&lt;=$F49),IF(AU$5&lt;=$E49+ROUND(($F49-$E49)*$G49,0),2,1),"")</x:f>
      </x:c>
      <x:c r="AV49" s="73" t="str">
        <x:f>IF(AND(AV$5&gt;=$E49,AV$5&lt;=$F49),IF(AV$5&lt;=$E49+ROUND(($F49-$E49)*$G49,0),2,1),"")</x:f>
      </x:c>
      <x:c r="AW49" s="73" t="str">
        <x:f>IF(AND(AW$5&gt;=$E49,AW$5&lt;=$F49),IF(AW$5&lt;=$E49+ROUND(($F49-$E49)*$G49,0),2,1),"")</x:f>
      </x:c>
      <x:c r="AX49" s="73" t="str">
        <x:f>IF(AND(AX$5&gt;=$E49,AX$5&lt;=$F49),IF(AX$5&lt;=$E49+ROUND(($F49-$E49)*$G49,0),2,1),"")</x:f>
      </x:c>
      <x:c r="AY49" s="73" t="str">
        <x:f>IF(AND(AY$5&gt;=$E49,AY$5&lt;=$F49),IF(AY$5&lt;=$E49+ROUND(($F49-$E49)*$G49,0),2,1),"")</x:f>
      </x:c>
      <x:c r="AZ49" s="73" t="str">
        <x:f>IF(AND(AZ$5&gt;=$E49,AZ$5&lt;=$F49),IF(AZ$5&lt;=$E49+ROUND(($F49-$E49)*$G49,0),2,1),"")</x:f>
      </x:c>
      <x:c r="BA49" s="73" t="str">
        <x:f>IF(AND(BA$5&gt;=$E49,BA$5&lt;=$F49),IF(BA$5&lt;=$E49+ROUND(($F49-$E49)*$G49,0),2,1),"")</x:f>
      </x:c>
      <x:c r="BB49" s="73" t="str">
        <x:f>IF(AND(BB$5&gt;=$E49,BB$5&lt;=$F49),IF(BB$5&lt;=$E49+ROUND(($F49-$E49)*$G49,0),2,1),"")</x:f>
      </x:c>
      <x:c r="BC49" s="73" t="str">
        <x:f>IF(AND(BC$5&gt;=$E49,BC$5&lt;=$F49),IF(BC$5&lt;=$E49+ROUND(($F49-$E49)*$G49,0),2,1),"")</x:f>
      </x:c>
      <x:c r="BD49" s="73" t="str">
        <x:f>IF(AND(BD$5&gt;=$E49,BD$5&lt;=$F49),IF(BD$5&lt;=$E49+ROUND(($F49-$E49)*$G49,0),2,1),"")</x:f>
      </x:c>
      <x:c r="BE49" s="73" t="str">
        <x:f>IF(AND(BE$5&gt;=$E49,BE$5&lt;=$F49),IF(BE$5&lt;=$E49+ROUND(($F49-$E49)*$G49,0),2,1),"")</x:f>
      </x:c>
      <x:c r="BF49" s="73" t="str">
        <x:f>IF(AND(BF$5&gt;=$E49,BF$5&lt;=$F49),IF(BF$5&lt;=$E49+ROUND(($F49-$E49)*$G49,0),2,1),"")</x:f>
      </x:c>
      <x:c r="BG49" s="73" t="str">
        <x:f>IF(AND(BG$5&gt;=$E49,BG$5&lt;=$F49),IF(BG$5&lt;=$E49+ROUND(($F49-$E49)*$G49,0),2,1),"")</x:f>
      </x:c>
      <x:c r="BH49" s="73" t="str">
        <x:f>IF(AND(BH$5&gt;=$E49,BH$5&lt;=$F49),IF(BH$5&lt;=$E49+ROUND(($F49-$E49)*$G49,0),2,1),"")</x:f>
      </x:c>
      <x:c r="BI49" s="73" t="str">
        <x:f>IF(AND(BI$5&gt;=$E49,BI$5&lt;=$F49),IF(BI$5&lt;=$E49+ROUND(($F49-$E49)*$G49,0),2,1),"")</x:f>
      </x:c>
      <x:c r="BJ49" s="73" t="str">
        <x:f>IF(AND(BJ$5&gt;=$E49,BJ$5&lt;=$F49),IF(BJ$5&lt;=$E49+ROUND(($F49-$E49)*$G49,0),2,1),"")</x:f>
      </x:c>
      <x:c r="BK49" s="73" t="str">
        <x:f>IF(AND(BK$5&gt;=$E49,BK$5&lt;=$F49),IF(BK$5&lt;=$E49+ROUND(($F49-$E49)*$G49,0),2,1),"")</x:f>
      </x:c>
      <x:c r="BL49" s="73" t="str">
        <x:f>IF(AND(BL$5&gt;=$E49,BL$5&lt;=$F49),IF(BL$5&lt;=$E49+ROUND(($F49-$E49)*$G49,0),2,1),"")</x:f>
      </x:c>
      <x:c r="BM49" s="73" t="str">
        <x:f>IF(AND(BM$5&gt;=$E49,BM$5&lt;=$F49),IF(BM$5&lt;=$E49+ROUND(($F49-$E49)*$G49,0),2,1),"")</x:f>
      </x:c>
      <x:c r="BN49" s="73" t="str">
        <x:f>IF(AND(BN$5&gt;=$E49,BN$5&lt;=$F49),IF(BN$5&lt;=$E49+ROUND(($F49-$E49)*$G49,0),2,1),"")</x:f>
      </x:c>
      <x:c r="BO49" s="73" t="str">
        <x:f>IF(AND(BO$5&gt;=$E49,BO$5&lt;=$F49),IF(BO$5&lt;=$E49+ROUND(($F49-$E49)*$G49,0),2,1),"")</x:f>
      </x:c>
      <x:c r="BP49" s="73" t="str">
        <x:f>IF(AND(BP$5&gt;=$E49,BP$5&lt;=$F49),IF(BP$5&lt;=$E49+ROUND(($F49-$E49)*$G49,0),2,1),"")</x:f>
      </x:c>
      <x:c r="BQ49" s="73" t="str">
        <x:f>IF(AND(BQ$5&gt;=$E49,BQ$5&lt;=$F49),IF(BQ$5&lt;=$E49+ROUND(($F49-$E49)*$G49,0),2,1),"")</x:f>
      </x:c>
      <x:c r="BR49" s="73" t="str">
        <x:f>IF(AND(BR$5&gt;=$E49,BR$5&lt;=$F49),IF(BR$5&lt;=$E49+ROUND(($F49-$E49)*$G49,0),2,1),"")</x:f>
      </x:c>
      <x:c r="BS49" s="73" t="str">
        <x:f>IF(AND(BS$5&gt;=$E49,BS$5&lt;=$F49),IF(BS$5&lt;=$E49+ROUND(($F49-$E49)*$G49,0),2,1),"")</x:f>
      </x:c>
      <x:c r="BT49" s="73" t="str">
        <x:f>IF(AND(BT$5&gt;=$E49,BT$5&lt;=$F49),IF(BT$5&lt;=$E49+ROUND(($F49-$E49)*$G49,0),2,1),"")</x:f>
      </x:c>
      <x:c r="BU49" s="73" t="str">
        <x:f>IF(AND(BU$5&gt;=$E49,BU$5&lt;=$F49),IF(BU$5&lt;=$E49+ROUND(($F49-$E49)*$G49,0),2,1),"")</x:f>
      </x:c>
      <x:c r="BV49" s="73" t="str">
        <x:f>IF(AND(BV$5&gt;=$E49,BV$5&lt;=$F49),IF(BV$5&lt;=$E49+ROUND(($F49-$E49)*$G49,0),2,1),"")</x:f>
      </x:c>
      <x:c r="BW49" s="73" t="str">
        <x:f>IF(AND(BW$5&gt;=$E49,BW$5&lt;=$F49),IF(BW$5&lt;=$E49+ROUND(($F49-$E49)*$G49,0),2,1),"")</x:f>
      </x:c>
      <x:c r="BX49" s="73" t="str">
        <x:f>IF(AND(BX$5&gt;=$E49,BX$5&lt;=$F49),IF(BX$5&lt;=$E49+ROUND(($F49-$E49)*$G49,0),2,1),"")</x:f>
      </x:c>
    </x:row>
    <x:row r="50" ht="22" customHeight="1">
      <x:c r="A50" s="49" t="str">
        <x:f>IF('Task Plan'!A50="","",'Task Plan'!A50)</x:f>
      </x:c>
      <x:c r="B50" s="75" t="str">
        <x:f>IF('Task Plan'!C50="","",'Task Plan'!C50)</x:f>
      </x:c>
      <x:c r="C50" s="49" t="str">
        <x:f>IF('Task Plan'!D50="","",'Task Plan'!D50)</x:f>
      </x:c>
      <x:c r="D50" s="49" t="str">
        <x:f>IF('Task Plan'!F50="","",'Task Plan'!F50)</x:f>
      </x:c>
      <x:c r="E50" s="65" t="str">
        <x:f>IF('Task Plan'!G50="","",'Task Plan'!G50)</x:f>
      </x:c>
      <x:c r="F50" s="65" t="str">
        <x:f>IF('Task Plan'!H50="","",'Task Plan'!H50)</x:f>
      </x:c>
      <x:c r="G50" s="67" t="str">
        <x:f>IF('Task Plan'!J50="","",'Task Plan'!J50)</x:f>
      </x:c>
      <x:c r="H50" s="49" t="str">
        <x:f>IF('Task Plan'!I50="","",'Task Plan'!I50)</x:f>
      </x:c>
      <x:c r="I50" s="73" t="str">
        <x:f>IF(AND(I$5&gt;=$E50,I$5&lt;=$F50),IF(I$5&lt;=$E50+ROUND(($F50-$E50)*$G50,0),2,1),"")</x:f>
      </x:c>
      <x:c r="J50" s="73" t="str">
        <x:f>IF(AND(J$5&gt;=$E50,J$5&lt;=$F50),IF(J$5&lt;=$E50+ROUND(($F50-$E50)*$G50,0),2,1),"")</x:f>
      </x:c>
      <x:c r="K50" s="73" t="str">
        <x:f>IF(AND(K$5&gt;=$E50,K$5&lt;=$F50),IF(K$5&lt;=$E50+ROUND(($F50-$E50)*$G50,0),2,1),"")</x:f>
      </x:c>
      <x:c r="L50" s="73" t="str">
        <x:f>IF(AND(L$5&gt;=$E50,L$5&lt;=$F50),IF(L$5&lt;=$E50+ROUND(($F50-$E50)*$G50,0),2,1),"")</x:f>
      </x:c>
      <x:c r="M50" s="73" t="str">
        <x:f>IF(AND(M$5&gt;=$E50,M$5&lt;=$F50),IF(M$5&lt;=$E50+ROUND(($F50-$E50)*$G50,0),2,1),"")</x:f>
      </x:c>
      <x:c r="N50" s="73" t="str">
        <x:f>IF(AND(N$5&gt;=$E50,N$5&lt;=$F50),IF(N$5&lt;=$E50+ROUND(($F50-$E50)*$G50,0),2,1),"")</x:f>
      </x:c>
      <x:c r="O50" s="73" t="str">
        <x:f>IF(AND(O$5&gt;=$E50,O$5&lt;=$F50),IF(O$5&lt;=$E50+ROUND(($F50-$E50)*$G50,0),2,1),"")</x:f>
      </x:c>
      <x:c r="P50" s="73" t="str">
        <x:f>IF(AND(P$5&gt;=$E50,P$5&lt;=$F50),IF(P$5&lt;=$E50+ROUND(($F50-$E50)*$G50,0),2,1),"")</x:f>
      </x:c>
      <x:c r="Q50" s="73" t="str">
        <x:f>IF(AND(Q$5&gt;=$E50,Q$5&lt;=$F50),IF(Q$5&lt;=$E50+ROUND(($F50-$E50)*$G50,0),2,1),"")</x:f>
      </x:c>
      <x:c r="R50" s="73" t="str">
        <x:f>IF(AND(R$5&gt;=$E50,R$5&lt;=$F50),IF(R$5&lt;=$E50+ROUND(($F50-$E50)*$G50,0),2,1),"")</x:f>
      </x:c>
      <x:c r="S50" s="73" t="str">
        <x:f>IF(AND(S$5&gt;=$E50,S$5&lt;=$F50),IF(S$5&lt;=$E50+ROUND(($F50-$E50)*$G50,0),2,1),"")</x:f>
      </x:c>
      <x:c r="T50" s="73" t="str">
        <x:f>IF(AND(T$5&gt;=$E50,T$5&lt;=$F50),IF(T$5&lt;=$E50+ROUND(($F50-$E50)*$G50,0),2,1),"")</x:f>
      </x:c>
      <x:c r="U50" s="73" t="str">
        <x:f>IF(AND(U$5&gt;=$E50,U$5&lt;=$F50),IF(U$5&lt;=$E50+ROUND(($F50-$E50)*$G50,0),2,1),"")</x:f>
      </x:c>
      <x:c r="V50" s="73" t="str">
        <x:f>IF(AND(V$5&gt;=$E50,V$5&lt;=$F50),IF(V$5&lt;=$E50+ROUND(($F50-$E50)*$G50,0),2,1),"")</x:f>
      </x:c>
      <x:c r="W50" s="73" t="str">
        <x:f>IF(AND(W$5&gt;=$E50,W$5&lt;=$F50),IF(W$5&lt;=$E50+ROUND(($F50-$E50)*$G50,0),2,1),"")</x:f>
      </x:c>
      <x:c r="X50" s="73" t="str">
        <x:f>IF(AND(X$5&gt;=$E50,X$5&lt;=$F50),IF(X$5&lt;=$E50+ROUND(($F50-$E50)*$G50,0),2,1),"")</x:f>
      </x:c>
      <x:c r="Y50" s="73" t="str">
        <x:f>IF(AND(Y$5&gt;=$E50,Y$5&lt;=$F50),IF(Y$5&lt;=$E50+ROUND(($F50-$E50)*$G50,0),2,1),"")</x:f>
      </x:c>
      <x:c r="Z50" s="73" t="str">
        <x:f>IF(AND(Z$5&gt;=$E50,Z$5&lt;=$F50),IF(Z$5&lt;=$E50+ROUND(($F50-$E50)*$G50,0),2,1),"")</x:f>
      </x:c>
      <x:c r="AA50" s="73" t="str">
        <x:f>IF(AND(AA$5&gt;=$E50,AA$5&lt;=$F50),IF(AA$5&lt;=$E50+ROUND(($F50-$E50)*$G50,0),2,1),"")</x:f>
      </x:c>
      <x:c r="AB50" s="73" t="str">
        <x:f>IF(AND(AB$5&gt;=$E50,AB$5&lt;=$F50),IF(AB$5&lt;=$E50+ROUND(($F50-$E50)*$G50,0),2,1),"")</x:f>
      </x:c>
      <x:c r="AC50" s="73" t="str">
        <x:f>IF(AND(AC$5&gt;=$E50,AC$5&lt;=$F50),IF(AC$5&lt;=$E50+ROUND(($F50-$E50)*$G50,0),2,1),"")</x:f>
      </x:c>
      <x:c r="AD50" s="73" t="str">
        <x:f>IF(AND(AD$5&gt;=$E50,AD$5&lt;=$F50),IF(AD$5&lt;=$E50+ROUND(($F50-$E50)*$G50,0),2,1),"")</x:f>
      </x:c>
      <x:c r="AE50" s="73" t="str">
        <x:f>IF(AND(AE$5&gt;=$E50,AE$5&lt;=$F50),IF(AE$5&lt;=$E50+ROUND(($F50-$E50)*$G50,0),2,1),"")</x:f>
      </x:c>
      <x:c r="AF50" s="73" t="str">
        <x:f>IF(AND(AF$5&gt;=$E50,AF$5&lt;=$F50),IF(AF$5&lt;=$E50+ROUND(($F50-$E50)*$G50,0),2,1),"")</x:f>
      </x:c>
      <x:c r="AG50" s="73" t="str">
        <x:f>IF(AND(AG$5&gt;=$E50,AG$5&lt;=$F50),IF(AG$5&lt;=$E50+ROUND(($F50-$E50)*$G50,0),2,1),"")</x:f>
      </x:c>
      <x:c r="AH50" s="73" t="str">
        <x:f>IF(AND(AH$5&gt;=$E50,AH$5&lt;=$F50),IF(AH$5&lt;=$E50+ROUND(($F50-$E50)*$G50,0),2,1),"")</x:f>
      </x:c>
      <x:c r="AI50" s="73" t="str">
        <x:f>IF(AND(AI$5&gt;=$E50,AI$5&lt;=$F50),IF(AI$5&lt;=$E50+ROUND(($F50-$E50)*$G50,0),2,1),"")</x:f>
      </x:c>
      <x:c r="AJ50" s="73" t="str">
        <x:f>IF(AND(AJ$5&gt;=$E50,AJ$5&lt;=$F50),IF(AJ$5&lt;=$E50+ROUND(($F50-$E50)*$G50,0),2,1),"")</x:f>
      </x:c>
      <x:c r="AK50" s="73" t="str">
        <x:f>IF(AND(AK$5&gt;=$E50,AK$5&lt;=$F50),IF(AK$5&lt;=$E50+ROUND(($F50-$E50)*$G50,0),2,1),"")</x:f>
      </x:c>
      <x:c r="AL50" s="73" t="str">
        <x:f>IF(AND(AL$5&gt;=$E50,AL$5&lt;=$F50),IF(AL$5&lt;=$E50+ROUND(($F50-$E50)*$G50,0),2,1),"")</x:f>
      </x:c>
      <x:c r="AM50" s="73" t="str">
        <x:f>IF(AND(AM$5&gt;=$E50,AM$5&lt;=$F50),IF(AM$5&lt;=$E50+ROUND(($F50-$E50)*$G50,0),2,1),"")</x:f>
      </x:c>
      <x:c r="AN50" s="73" t="str">
        <x:f>IF(AND(AN$5&gt;=$E50,AN$5&lt;=$F50),IF(AN$5&lt;=$E50+ROUND(($F50-$E50)*$G50,0),2,1),"")</x:f>
      </x:c>
      <x:c r="AO50" s="73" t="str">
        <x:f>IF(AND(AO$5&gt;=$E50,AO$5&lt;=$F50),IF(AO$5&lt;=$E50+ROUND(($F50-$E50)*$G50,0),2,1),"")</x:f>
      </x:c>
      <x:c r="AP50" s="73" t="str">
        <x:f>IF(AND(AP$5&gt;=$E50,AP$5&lt;=$F50),IF(AP$5&lt;=$E50+ROUND(($F50-$E50)*$G50,0),2,1),"")</x:f>
      </x:c>
      <x:c r="AQ50" s="73" t="str">
        <x:f>IF(AND(AQ$5&gt;=$E50,AQ$5&lt;=$F50),IF(AQ$5&lt;=$E50+ROUND(($F50-$E50)*$G50,0),2,1),"")</x:f>
      </x:c>
      <x:c r="AR50" s="73" t="str">
        <x:f>IF(AND(AR$5&gt;=$E50,AR$5&lt;=$F50),IF(AR$5&lt;=$E50+ROUND(($F50-$E50)*$G50,0),2,1),"")</x:f>
      </x:c>
      <x:c r="AS50" s="73" t="str">
        <x:f>IF(AND(AS$5&gt;=$E50,AS$5&lt;=$F50),IF(AS$5&lt;=$E50+ROUND(($F50-$E50)*$G50,0),2,1),"")</x:f>
      </x:c>
      <x:c r="AT50" s="73" t="str">
        <x:f>IF(AND(AT$5&gt;=$E50,AT$5&lt;=$F50),IF(AT$5&lt;=$E50+ROUND(($F50-$E50)*$G50,0),2,1),"")</x:f>
      </x:c>
      <x:c r="AU50" s="73" t="str">
        <x:f>IF(AND(AU$5&gt;=$E50,AU$5&lt;=$F50),IF(AU$5&lt;=$E50+ROUND(($F50-$E50)*$G50,0),2,1),"")</x:f>
      </x:c>
      <x:c r="AV50" s="73" t="str">
        <x:f>IF(AND(AV$5&gt;=$E50,AV$5&lt;=$F50),IF(AV$5&lt;=$E50+ROUND(($F50-$E50)*$G50,0),2,1),"")</x:f>
      </x:c>
      <x:c r="AW50" s="73" t="str">
        <x:f>IF(AND(AW$5&gt;=$E50,AW$5&lt;=$F50),IF(AW$5&lt;=$E50+ROUND(($F50-$E50)*$G50,0),2,1),"")</x:f>
      </x:c>
      <x:c r="AX50" s="73" t="str">
        <x:f>IF(AND(AX$5&gt;=$E50,AX$5&lt;=$F50),IF(AX$5&lt;=$E50+ROUND(($F50-$E50)*$G50,0),2,1),"")</x:f>
      </x:c>
      <x:c r="AY50" s="73" t="str">
        <x:f>IF(AND(AY$5&gt;=$E50,AY$5&lt;=$F50),IF(AY$5&lt;=$E50+ROUND(($F50-$E50)*$G50,0),2,1),"")</x:f>
      </x:c>
      <x:c r="AZ50" s="73" t="str">
        <x:f>IF(AND(AZ$5&gt;=$E50,AZ$5&lt;=$F50),IF(AZ$5&lt;=$E50+ROUND(($F50-$E50)*$G50,0),2,1),"")</x:f>
      </x:c>
      <x:c r="BA50" s="73" t="str">
        <x:f>IF(AND(BA$5&gt;=$E50,BA$5&lt;=$F50),IF(BA$5&lt;=$E50+ROUND(($F50-$E50)*$G50,0),2,1),"")</x:f>
      </x:c>
      <x:c r="BB50" s="73" t="str">
        <x:f>IF(AND(BB$5&gt;=$E50,BB$5&lt;=$F50),IF(BB$5&lt;=$E50+ROUND(($F50-$E50)*$G50,0),2,1),"")</x:f>
      </x:c>
      <x:c r="BC50" s="73" t="str">
        <x:f>IF(AND(BC$5&gt;=$E50,BC$5&lt;=$F50),IF(BC$5&lt;=$E50+ROUND(($F50-$E50)*$G50,0),2,1),"")</x:f>
      </x:c>
      <x:c r="BD50" s="73" t="str">
        <x:f>IF(AND(BD$5&gt;=$E50,BD$5&lt;=$F50),IF(BD$5&lt;=$E50+ROUND(($F50-$E50)*$G50,0),2,1),"")</x:f>
      </x:c>
      <x:c r="BE50" s="73" t="str">
        <x:f>IF(AND(BE$5&gt;=$E50,BE$5&lt;=$F50),IF(BE$5&lt;=$E50+ROUND(($F50-$E50)*$G50,0),2,1),"")</x:f>
      </x:c>
      <x:c r="BF50" s="73" t="str">
        <x:f>IF(AND(BF$5&gt;=$E50,BF$5&lt;=$F50),IF(BF$5&lt;=$E50+ROUND(($F50-$E50)*$G50,0),2,1),"")</x:f>
      </x:c>
      <x:c r="BG50" s="73" t="str">
        <x:f>IF(AND(BG$5&gt;=$E50,BG$5&lt;=$F50),IF(BG$5&lt;=$E50+ROUND(($F50-$E50)*$G50,0),2,1),"")</x:f>
      </x:c>
      <x:c r="BH50" s="73" t="str">
        <x:f>IF(AND(BH$5&gt;=$E50,BH$5&lt;=$F50),IF(BH$5&lt;=$E50+ROUND(($F50-$E50)*$G50,0),2,1),"")</x:f>
      </x:c>
      <x:c r="BI50" s="73" t="str">
        <x:f>IF(AND(BI$5&gt;=$E50,BI$5&lt;=$F50),IF(BI$5&lt;=$E50+ROUND(($F50-$E50)*$G50,0),2,1),"")</x:f>
      </x:c>
      <x:c r="BJ50" s="73" t="str">
        <x:f>IF(AND(BJ$5&gt;=$E50,BJ$5&lt;=$F50),IF(BJ$5&lt;=$E50+ROUND(($F50-$E50)*$G50,0),2,1),"")</x:f>
      </x:c>
      <x:c r="BK50" s="73" t="str">
        <x:f>IF(AND(BK$5&gt;=$E50,BK$5&lt;=$F50),IF(BK$5&lt;=$E50+ROUND(($F50-$E50)*$G50,0),2,1),"")</x:f>
      </x:c>
      <x:c r="BL50" s="73" t="str">
        <x:f>IF(AND(BL$5&gt;=$E50,BL$5&lt;=$F50),IF(BL$5&lt;=$E50+ROUND(($F50-$E50)*$G50,0),2,1),"")</x:f>
      </x:c>
      <x:c r="BM50" s="73" t="str">
        <x:f>IF(AND(BM$5&gt;=$E50,BM$5&lt;=$F50),IF(BM$5&lt;=$E50+ROUND(($F50-$E50)*$G50,0),2,1),"")</x:f>
      </x:c>
      <x:c r="BN50" s="73" t="str">
        <x:f>IF(AND(BN$5&gt;=$E50,BN$5&lt;=$F50),IF(BN$5&lt;=$E50+ROUND(($F50-$E50)*$G50,0),2,1),"")</x:f>
      </x:c>
      <x:c r="BO50" s="73" t="str">
        <x:f>IF(AND(BO$5&gt;=$E50,BO$5&lt;=$F50),IF(BO$5&lt;=$E50+ROUND(($F50-$E50)*$G50,0),2,1),"")</x:f>
      </x:c>
      <x:c r="BP50" s="73" t="str">
        <x:f>IF(AND(BP$5&gt;=$E50,BP$5&lt;=$F50),IF(BP$5&lt;=$E50+ROUND(($F50-$E50)*$G50,0),2,1),"")</x:f>
      </x:c>
      <x:c r="BQ50" s="73" t="str">
        <x:f>IF(AND(BQ$5&gt;=$E50,BQ$5&lt;=$F50),IF(BQ$5&lt;=$E50+ROUND(($F50-$E50)*$G50,0),2,1),"")</x:f>
      </x:c>
      <x:c r="BR50" s="73" t="str">
        <x:f>IF(AND(BR$5&gt;=$E50,BR$5&lt;=$F50),IF(BR$5&lt;=$E50+ROUND(($F50-$E50)*$G50,0),2,1),"")</x:f>
      </x:c>
      <x:c r="BS50" s="73" t="str">
        <x:f>IF(AND(BS$5&gt;=$E50,BS$5&lt;=$F50),IF(BS$5&lt;=$E50+ROUND(($F50-$E50)*$G50,0),2,1),"")</x:f>
      </x:c>
      <x:c r="BT50" s="73" t="str">
        <x:f>IF(AND(BT$5&gt;=$E50,BT$5&lt;=$F50),IF(BT$5&lt;=$E50+ROUND(($F50-$E50)*$G50,0),2,1),"")</x:f>
      </x:c>
      <x:c r="BU50" s="73" t="str">
        <x:f>IF(AND(BU$5&gt;=$E50,BU$5&lt;=$F50),IF(BU$5&lt;=$E50+ROUND(($F50-$E50)*$G50,0),2,1),"")</x:f>
      </x:c>
      <x:c r="BV50" s="73" t="str">
        <x:f>IF(AND(BV$5&gt;=$E50,BV$5&lt;=$F50),IF(BV$5&lt;=$E50+ROUND(($F50-$E50)*$G50,0),2,1),"")</x:f>
      </x:c>
      <x:c r="BW50" s="73" t="str">
        <x:f>IF(AND(BW$5&gt;=$E50,BW$5&lt;=$F50),IF(BW$5&lt;=$E50+ROUND(($F50-$E50)*$G50,0),2,1),"")</x:f>
      </x:c>
      <x:c r="BX50" s="73" t="str">
        <x:f>IF(AND(BX$5&gt;=$E50,BX$5&lt;=$F50),IF(BX$5&lt;=$E50+ROUND(($F50-$E50)*$G50,0),2,1),"")</x:f>
      </x:c>
    </x:row>
    <x:row r="51" ht="22" customHeight="1">
      <x:c r="A51" s="49" t="str">
        <x:f>IF('Task Plan'!A51="","",'Task Plan'!A51)</x:f>
      </x:c>
      <x:c r="B51" s="75" t="str">
        <x:f>IF('Task Plan'!C51="","",'Task Plan'!C51)</x:f>
      </x:c>
      <x:c r="C51" s="49" t="str">
        <x:f>IF('Task Plan'!D51="","",'Task Plan'!D51)</x:f>
      </x:c>
      <x:c r="D51" s="49" t="str">
        <x:f>IF('Task Plan'!F51="","",'Task Plan'!F51)</x:f>
      </x:c>
      <x:c r="E51" s="65" t="str">
        <x:f>IF('Task Plan'!G51="","",'Task Plan'!G51)</x:f>
      </x:c>
      <x:c r="F51" s="65" t="str">
        <x:f>IF('Task Plan'!H51="","",'Task Plan'!H51)</x:f>
      </x:c>
      <x:c r="G51" s="67" t="str">
        <x:f>IF('Task Plan'!J51="","",'Task Plan'!J51)</x:f>
      </x:c>
      <x:c r="H51" s="49" t="str">
        <x:f>IF('Task Plan'!I51="","",'Task Plan'!I51)</x:f>
      </x:c>
      <x:c r="I51" s="73" t="str">
        <x:f>IF(AND(I$5&gt;=$E51,I$5&lt;=$F51),IF(I$5&lt;=$E51+ROUND(($F51-$E51)*$G51,0),2,1),"")</x:f>
      </x:c>
      <x:c r="J51" s="73" t="str">
        <x:f>IF(AND(J$5&gt;=$E51,J$5&lt;=$F51),IF(J$5&lt;=$E51+ROUND(($F51-$E51)*$G51,0),2,1),"")</x:f>
      </x:c>
      <x:c r="K51" s="73" t="str">
        <x:f>IF(AND(K$5&gt;=$E51,K$5&lt;=$F51),IF(K$5&lt;=$E51+ROUND(($F51-$E51)*$G51,0),2,1),"")</x:f>
      </x:c>
      <x:c r="L51" s="73" t="str">
        <x:f>IF(AND(L$5&gt;=$E51,L$5&lt;=$F51),IF(L$5&lt;=$E51+ROUND(($F51-$E51)*$G51,0),2,1),"")</x:f>
      </x:c>
      <x:c r="M51" s="73" t="str">
        <x:f>IF(AND(M$5&gt;=$E51,M$5&lt;=$F51),IF(M$5&lt;=$E51+ROUND(($F51-$E51)*$G51,0),2,1),"")</x:f>
      </x:c>
      <x:c r="N51" s="73" t="str">
        <x:f>IF(AND(N$5&gt;=$E51,N$5&lt;=$F51),IF(N$5&lt;=$E51+ROUND(($F51-$E51)*$G51,0),2,1),"")</x:f>
      </x:c>
      <x:c r="O51" s="73" t="str">
        <x:f>IF(AND(O$5&gt;=$E51,O$5&lt;=$F51),IF(O$5&lt;=$E51+ROUND(($F51-$E51)*$G51,0),2,1),"")</x:f>
      </x:c>
      <x:c r="P51" s="73" t="str">
        <x:f>IF(AND(P$5&gt;=$E51,P$5&lt;=$F51),IF(P$5&lt;=$E51+ROUND(($F51-$E51)*$G51,0),2,1),"")</x:f>
      </x:c>
      <x:c r="Q51" s="73" t="str">
        <x:f>IF(AND(Q$5&gt;=$E51,Q$5&lt;=$F51),IF(Q$5&lt;=$E51+ROUND(($F51-$E51)*$G51,0),2,1),"")</x:f>
      </x:c>
      <x:c r="R51" s="73" t="str">
        <x:f>IF(AND(R$5&gt;=$E51,R$5&lt;=$F51),IF(R$5&lt;=$E51+ROUND(($F51-$E51)*$G51,0),2,1),"")</x:f>
      </x:c>
      <x:c r="S51" s="73" t="str">
        <x:f>IF(AND(S$5&gt;=$E51,S$5&lt;=$F51),IF(S$5&lt;=$E51+ROUND(($F51-$E51)*$G51,0),2,1),"")</x:f>
      </x:c>
      <x:c r="T51" s="73" t="str">
        <x:f>IF(AND(T$5&gt;=$E51,T$5&lt;=$F51),IF(T$5&lt;=$E51+ROUND(($F51-$E51)*$G51,0),2,1),"")</x:f>
      </x:c>
      <x:c r="U51" s="73" t="str">
        <x:f>IF(AND(U$5&gt;=$E51,U$5&lt;=$F51),IF(U$5&lt;=$E51+ROUND(($F51-$E51)*$G51,0),2,1),"")</x:f>
      </x:c>
      <x:c r="V51" s="73" t="str">
        <x:f>IF(AND(V$5&gt;=$E51,V$5&lt;=$F51),IF(V$5&lt;=$E51+ROUND(($F51-$E51)*$G51,0),2,1),"")</x:f>
      </x:c>
      <x:c r="W51" s="73" t="str">
        <x:f>IF(AND(W$5&gt;=$E51,W$5&lt;=$F51),IF(W$5&lt;=$E51+ROUND(($F51-$E51)*$G51,0),2,1),"")</x:f>
      </x:c>
      <x:c r="X51" s="73" t="str">
        <x:f>IF(AND(X$5&gt;=$E51,X$5&lt;=$F51),IF(X$5&lt;=$E51+ROUND(($F51-$E51)*$G51,0),2,1),"")</x:f>
      </x:c>
      <x:c r="Y51" s="73" t="str">
        <x:f>IF(AND(Y$5&gt;=$E51,Y$5&lt;=$F51),IF(Y$5&lt;=$E51+ROUND(($F51-$E51)*$G51,0),2,1),"")</x:f>
      </x:c>
      <x:c r="Z51" s="73" t="str">
        <x:f>IF(AND(Z$5&gt;=$E51,Z$5&lt;=$F51),IF(Z$5&lt;=$E51+ROUND(($F51-$E51)*$G51,0),2,1),"")</x:f>
      </x:c>
      <x:c r="AA51" s="73" t="str">
        <x:f>IF(AND(AA$5&gt;=$E51,AA$5&lt;=$F51),IF(AA$5&lt;=$E51+ROUND(($F51-$E51)*$G51,0),2,1),"")</x:f>
      </x:c>
      <x:c r="AB51" s="73" t="str">
        <x:f>IF(AND(AB$5&gt;=$E51,AB$5&lt;=$F51),IF(AB$5&lt;=$E51+ROUND(($F51-$E51)*$G51,0),2,1),"")</x:f>
      </x:c>
      <x:c r="AC51" s="73" t="str">
        <x:f>IF(AND(AC$5&gt;=$E51,AC$5&lt;=$F51),IF(AC$5&lt;=$E51+ROUND(($F51-$E51)*$G51,0),2,1),"")</x:f>
      </x:c>
      <x:c r="AD51" s="73" t="str">
        <x:f>IF(AND(AD$5&gt;=$E51,AD$5&lt;=$F51),IF(AD$5&lt;=$E51+ROUND(($F51-$E51)*$G51,0),2,1),"")</x:f>
      </x:c>
      <x:c r="AE51" s="73" t="str">
        <x:f>IF(AND(AE$5&gt;=$E51,AE$5&lt;=$F51),IF(AE$5&lt;=$E51+ROUND(($F51-$E51)*$G51,0),2,1),"")</x:f>
      </x:c>
      <x:c r="AF51" s="73" t="str">
        <x:f>IF(AND(AF$5&gt;=$E51,AF$5&lt;=$F51),IF(AF$5&lt;=$E51+ROUND(($F51-$E51)*$G51,0),2,1),"")</x:f>
      </x:c>
      <x:c r="AG51" s="73" t="str">
        <x:f>IF(AND(AG$5&gt;=$E51,AG$5&lt;=$F51),IF(AG$5&lt;=$E51+ROUND(($F51-$E51)*$G51,0),2,1),"")</x:f>
      </x:c>
      <x:c r="AH51" s="73" t="str">
        <x:f>IF(AND(AH$5&gt;=$E51,AH$5&lt;=$F51),IF(AH$5&lt;=$E51+ROUND(($F51-$E51)*$G51,0),2,1),"")</x:f>
      </x:c>
      <x:c r="AI51" s="73" t="str">
        <x:f>IF(AND(AI$5&gt;=$E51,AI$5&lt;=$F51),IF(AI$5&lt;=$E51+ROUND(($F51-$E51)*$G51,0),2,1),"")</x:f>
      </x:c>
      <x:c r="AJ51" s="73" t="str">
        <x:f>IF(AND(AJ$5&gt;=$E51,AJ$5&lt;=$F51),IF(AJ$5&lt;=$E51+ROUND(($F51-$E51)*$G51,0),2,1),"")</x:f>
      </x:c>
      <x:c r="AK51" s="73" t="str">
        <x:f>IF(AND(AK$5&gt;=$E51,AK$5&lt;=$F51),IF(AK$5&lt;=$E51+ROUND(($F51-$E51)*$G51,0),2,1),"")</x:f>
      </x:c>
      <x:c r="AL51" s="73" t="str">
        <x:f>IF(AND(AL$5&gt;=$E51,AL$5&lt;=$F51),IF(AL$5&lt;=$E51+ROUND(($F51-$E51)*$G51,0),2,1),"")</x:f>
      </x:c>
      <x:c r="AM51" s="73" t="str">
        <x:f>IF(AND(AM$5&gt;=$E51,AM$5&lt;=$F51),IF(AM$5&lt;=$E51+ROUND(($F51-$E51)*$G51,0),2,1),"")</x:f>
      </x:c>
      <x:c r="AN51" s="73" t="str">
        <x:f>IF(AND(AN$5&gt;=$E51,AN$5&lt;=$F51),IF(AN$5&lt;=$E51+ROUND(($F51-$E51)*$G51,0),2,1),"")</x:f>
      </x:c>
      <x:c r="AO51" s="73" t="str">
        <x:f>IF(AND(AO$5&gt;=$E51,AO$5&lt;=$F51),IF(AO$5&lt;=$E51+ROUND(($F51-$E51)*$G51,0),2,1),"")</x:f>
      </x:c>
      <x:c r="AP51" s="73" t="str">
        <x:f>IF(AND(AP$5&gt;=$E51,AP$5&lt;=$F51),IF(AP$5&lt;=$E51+ROUND(($F51-$E51)*$G51,0),2,1),"")</x:f>
      </x:c>
      <x:c r="AQ51" s="73" t="str">
        <x:f>IF(AND(AQ$5&gt;=$E51,AQ$5&lt;=$F51),IF(AQ$5&lt;=$E51+ROUND(($F51-$E51)*$G51,0),2,1),"")</x:f>
      </x:c>
      <x:c r="AR51" s="73" t="str">
        <x:f>IF(AND(AR$5&gt;=$E51,AR$5&lt;=$F51),IF(AR$5&lt;=$E51+ROUND(($F51-$E51)*$G51,0),2,1),"")</x:f>
      </x:c>
      <x:c r="AS51" s="73" t="str">
        <x:f>IF(AND(AS$5&gt;=$E51,AS$5&lt;=$F51),IF(AS$5&lt;=$E51+ROUND(($F51-$E51)*$G51,0),2,1),"")</x:f>
      </x:c>
      <x:c r="AT51" s="73" t="str">
        <x:f>IF(AND(AT$5&gt;=$E51,AT$5&lt;=$F51),IF(AT$5&lt;=$E51+ROUND(($F51-$E51)*$G51,0),2,1),"")</x:f>
      </x:c>
      <x:c r="AU51" s="73" t="str">
        <x:f>IF(AND(AU$5&gt;=$E51,AU$5&lt;=$F51),IF(AU$5&lt;=$E51+ROUND(($F51-$E51)*$G51,0),2,1),"")</x:f>
      </x:c>
      <x:c r="AV51" s="73" t="str">
        <x:f>IF(AND(AV$5&gt;=$E51,AV$5&lt;=$F51),IF(AV$5&lt;=$E51+ROUND(($F51-$E51)*$G51,0),2,1),"")</x:f>
      </x:c>
      <x:c r="AW51" s="73" t="str">
        <x:f>IF(AND(AW$5&gt;=$E51,AW$5&lt;=$F51),IF(AW$5&lt;=$E51+ROUND(($F51-$E51)*$G51,0),2,1),"")</x:f>
      </x:c>
      <x:c r="AX51" s="73" t="str">
        <x:f>IF(AND(AX$5&gt;=$E51,AX$5&lt;=$F51),IF(AX$5&lt;=$E51+ROUND(($F51-$E51)*$G51,0),2,1),"")</x:f>
      </x:c>
      <x:c r="AY51" s="73" t="str">
        <x:f>IF(AND(AY$5&gt;=$E51,AY$5&lt;=$F51),IF(AY$5&lt;=$E51+ROUND(($F51-$E51)*$G51,0),2,1),"")</x:f>
      </x:c>
      <x:c r="AZ51" s="73" t="str">
        <x:f>IF(AND(AZ$5&gt;=$E51,AZ$5&lt;=$F51),IF(AZ$5&lt;=$E51+ROUND(($F51-$E51)*$G51,0),2,1),"")</x:f>
      </x:c>
      <x:c r="BA51" s="73" t="str">
        <x:f>IF(AND(BA$5&gt;=$E51,BA$5&lt;=$F51),IF(BA$5&lt;=$E51+ROUND(($F51-$E51)*$G51,0),2,1),"")</x:f>
      </x:c>
      <x:c r="BB51" s="73" t="str">
        <x:f>IF(AND(BB$5&gt;=$E51,BB$5&lt;=$F51),IF(BB$5&lt;=$E51+ROUND(($F51-$E51)*$G51,0),2,1),"")</x:f>
      </x:c>
      <x:c r="BC51" s="73" t="str">
        <x:f>IF(AND(BC$5&gt;=$E51,BC$5&lt;=$F51),IF(BC$5&lt;=$E51+ROUND(($F51-$E51)*$G51,0),2,1),"")</x:f>
      </x:c>
      <x:c r="BD51" s="73" t="str">
        <x:f>IF(AND(BD$5&gt;=$E51,BD$5&lt;=$F51),IF(BD$5&lt;=$E51+ROUND(($F51-$E51)*$G51,0),2,1),"")</x:f>
      </x:c>
      <x:c r="BE51" s="73" t="str">
        <x:f>IF(AND(BE$5&gt;=$E51,BE$5&lt;=$F51),IF(BE$5&lt;=$E51+ROUND(($F51-$E51)*$G51,0),2,1),"")</x:f>
      </x:c>
      <x:c r="BF51" s="73" t="str">
        <x:f>IF(AND(BF$5&gt;=$E51,BF$5&lt;=$F51),IF(BF$5&lt;=$E51+ROUND(($F51-$E51)*$G51,0),2,1),"")</x:f>
      </x:c>
      <x:c r="BG51" s="73" t="str">
        <x:f>IF(AND(BG$5&gt;=$E51,BG$5&lt;=$F51),IF(BG$5&lt;=$E51+ROUND(($F51-$E51)*$G51,0),2,1),"")</x:f>
      </x:c>
      <x:c r="BH51" s="73" t="str">
        <x:f>IF(AND(BH$5&gt;=$E51,BH$5&lt;=$F51),IF(BH$5&lt;=$E51+ROUND(($F51-$E51)*$G51,0),2,1),"")</x:f>
      </x:c>
      <x:c r="BI51" s="73" t="str">
        <x:f>IF(AND(BI$5&gt;=$E51,BI$5&lt;=$F51),IF(BI$5&lt;=$E51+ROUND(($F51-$E51)*$G51,0),2,1),"")</x:f>
      </x:c>
      <x:c r="BJ51" s="73" t="str">
        <x:f>IF(AND(BJ$5&gt;=$E51,BJ$5&lt;=$F51),IF(BJ$5&lt;=$E51+ROUND(($F51-$E51)*$G51,0),2,1),"")</x:f>
      </x:c>
      <x:c r="BK51" s="73" t="str">
        <x:f>IF(AND(BK$5&gt;=$E51,BK$5&lt;=$F51),IF(BK$5&lt;=$E51+ROUND(($F51-$E51)*$G51,0),2,1),"")</x:f>
      </x:c>
      <x:c r="BL51" s="73" t="str">
        <x:f>IF(AND(BL$5&gt;=$E51,BL$5&lt;=$F51),IF(BL$5&lt;=$E51+ROUND(($F51-$E51)*$G51,0),2,1),"")</x:f>
      </x:c>
      <x:c r="BM51" s="73" t="str">
        <x:f>IF(AND(BM$5&gt;=$E51,BM$5&lt;=$F51),IF(BM$5&lt;=$E51+ROUND(($F51-$E51)*$G51,0),2,1),"")</x:f>
      </x:c>
      <x:c r="BN51" s="73" t="str">
        <x:f>IF(AND(BN$5&gt;=$E51,BN$5&lt;=$F51),IF(BN$5&lt;=$E51+ROUND(($F51-$E51)*$G51,0),2,1),"")</x:f>
      </x:c>
      <x:c r="BO51" s="73" t="str">
        <x:f>IF(AND(BO$5&gt;=$E51,BO$5&lt;=$F51),IF(BO$5&lt;=$E51+ROUND(($F51-$E51)*$G51,0),2,1),"")</x:f>
      </x:c>
      <x:c r="BP51" s="73" t="str">
        <x:f>IF(AND(BP$5&gt;=$E51,BP$5&lt;=$F51),IF(BP$5&lt;=$E51+ROUND(($F51-$E51)*$G51,0),2,1),"")</x:f>
      </x:c>
      <x:c r="BQ51" s="73" t="str">
        <x:f>IF(AND(BQ$5&gt;=$E51,BQ$5&lt;=$F51),IF(BQ$5&lt;=$E51+ROUND(($F51-$E51)*$G51,0),2,1),"")</x:f>
      </x:c>
      <x:c r="BR51" s="73" t="str">
        <x:f>IF(AND(BR$5&gt;=$E51,BR$5&lt;=$F51),IF(BR$5&lt;=$E51+ROUND(($F51-$E51)*$G51,0),2,1),"")</x:f>
      </x:c>
      <x:c r="BS51" s="73" t="str">
        <x:f>IF(AND(BS$5&gt;=$E51,BS$5&lt;=$F51),IF(BS$5&lt;=$E51+ROUND(($F51-$E51)*$G51,0),2,1),"")</x:f>
      </x:c>
      <x:c r="BT51" s="73" t="str">
        <x:f>IF(AND(BT$5&gt;=$E51,BT$5&lt;=$F51),IF(BT$5&lt;=$E51+ROUND(($F51-$E51)*$G51,0),2,1),"")</x:f>
      </x:c>
      <x:c r="BU51" s="73" t="str">
        <x:f>IF(AND(BU$5&gt;=$E51,BU$5&lt;=$F51),IF(BU$5&lt;=$E51+ROUND(($F51-$E51)*$G51,0),2,1),"")</x:f>
      </x:c>
      <x:c r="BV51" s="73" t="str">
        <x:f>IF(AND(BV$5&gt;=$E51,BV$5&lt;=$F51),IF(BV$5&lt;=$E51+ROUND(($F51-$E51)*$G51,0),2,1),"")</x:f>
      </x:c>
      <x:c r="BW51" s="73" t="str">
        <x:f>IF(AND(BW$5&gt;=$E51,BW$5&lt;=$F51),IF(BW$5&lt;=$E51+ROUND(($F51-$E51)*$G51,0),2,1),"")</x:f>
      </x:c>
      <x:c r="BX51" s="73" t="str">
        <x:f>IF(AND(BX$5&gt;=$E51,BX$5&lt;=$F51),IF(BX$5&lt;=$E51+ROUND(($F51-$E51)*$G51,0),2,1),"")</x:f>
      </x:c>
    </x:row>
    <x:row r="52" ht="22" customHeight="1">
      <x:c r="A52" s="49" t="str">
        <x:f>IF('Task Plan'!A52="","",'Task Plan'!A52)</x:f>
      </x:c>
      <x:c r="B52" s="75" t="str">
        <x:f>IF('Task Plan'!C52="","",'Task Plan'!C52)</x:f>
      </x:c>
      <x:c r="C52" s="49" t="str">
        <x:f>IF('Task Plan'!D52="","",'Task Plan'!D52)</x:f>
      </x:c>
      <x:c r="D52" s="49" t="str">
        <x:f>IF('Task Plan'!F52="","",'Task Plan'!F52)</x:f>
      </x:c>
      <x:c r="E52" s="65" t="str">
        <x:f>IF('Task Plan'!G52="","",'Task Plan'!G52)</x:f>
      </x:c>
      <x:c r="F52" s="65" t="str">
        <x:f>IF('Task Plan'!H52="","",'Task Plan'!H52)</x:f>
      </x:c>
      <x:c r="G52" s="67" t="str">
        <x:f>IF('Task Plan'!J52="","",'Task Plan'!J52)</x:f>
      </x:c>
      <x:c r="H52" s="49" t="str">
        <x:f>IF('Task Plan'!I52="","",'Task Plan'!I52)</x:f>
      </x:c>
      <x:c r="I52" s="73" t="str">
        <x:f>IF(AND(I$5&gt;=$E52,I$5&lt;=$F52),IF(I$5&lt;=$E52+ROUND(($F52-$E52)*$G52,0),2,1),"")</x:f>
      </x:c>
      <x:c r="J52" s="73" t="str">
        <x:f>IF(AND(J$5&gt;=$E52,J$5&lt;=$F52),IF(J$5&lt;=$E52+ROUND(($F52-$E52)*$G52,0),2,1),"")</x:f>
      </x:c>
      <x:c r="K52" s="73" t="str">
        <x:f>IF(AND(K$5&gt;=$E52,K$5&lt;=$F52),IF(K$5&lt;=$E52+ROUND(($F52-$E52)*$G52,0),2,1),"")</x:f>
      </x:c>
      <x:c r="L52" s="73" t="str">
        <x:f>IF(AND(L$5&gt;=$E52,L$5&lt;=$F52),IF(L$5&lt;=$E52+ROUND(($F52-$E52)*$G52,0),2,1),"")</x:f>
      </x:c>
      <x:c r="M52" s="73" t="str">
        <x:f>IF(AND(M$5&gt;=$E52,M$5&lt;=$F52),IF(M$5&lt;=$E52+ROUND(($F52-$E52)*$G52,0),2,1),"")</x:f>
      </x:c>
      <x:c r="N52" s="73" t="str">
        <x:f>IF(AND(N$5&gt;=$E52,N$5&lt;=$F52),IF(N$5&lt;=$E52+ROUND(($F52-$E52)*$G52,0),2,1),"")</x:f>
      </x:c>
      <x:c r="O52" s="73" t="str">
        <x:f>IF(AND(O$5&gt;=$E52,O$5&lt;=$F52),IF(O$5&lt;=$E52+ROUND(($F52-$E52)*$G52,0),2,1),"")</x:f>
      </x:c>
      <x:c r="P52" s="73" t="str">
        <x:f>IF(AND(P$5&gt;=$E52,P$5&lt;=$F52),IF(P$5&lt;=$E52+ROUND(($F52-$E52)*$G52,0),2,1),"")</x:f>
      </x:c>
      <x:c r="Q52" s="73" t="str">
        <x:f>IF(AND(Q$5&gt;=$E52,Q$5&lt;=$F52),IF(Q$5&lt;=$E52+ROUND(($F52-$E52)*$G52,0),2,1),"")</x:f>
      </x:c>
      <x:c r="R52" s="73" t="str">
        <x:f>IF(AND(R$5&gt;=$E52,R$5&lt;=$F52),IF(R$5&lt;=$E52+ROUND(($F52-$E52)*$G52,0),2,1),"")</x:f>
      </x:c>
      <x:c r="S52" s="73" t="str">
        <x:f>IF(AND(S$5&gt;=$E52,S$5&lt;=$F52),IF(S$5&lt;=$E52+ROUND(($F52-$E52)*$G52,0),2,1),"")</x:f>
      </x:c>
      <x:c r="T52" s="73" t="str">
        <x:f>IF(AND(T$5&gt;=$E52,T$5&lt;=$F52),IF(T$5&lt;=$E52+ROUND(($F52-$E52)*$G52,0),2,1),"")</x:f>
      </x:c>
      <x:c r="U52" s="73" t="str">
        <x:f>IF(AND(U$5&gt;=$E52,U$5&lt;=$F52),IF(U$5&lt;=$E52+ROUND(($F52-$E52)*$G52,0),2,1),"")</x:f>
      </x:c>
      <x:c r="V52" s="73" t="str">
        <x:f>IF(AND(V$5&gt;=$E52,V$5&lt;=$F52),IF(V$5&lt;=$E52+ROUND(($F52-$E52)*$G52,0),2,1),"")</x:f>
      </x:c>
      <x:c r="W52" s="73" t="str">
        <x:f>IF(AND(W$5&gt;=$E52,W$5&lt;=$F52),IF(W$5&lt;=$E52+ROUND(($F52-$E52)*$G52,0),2,1),"")</x:f>
      </x:c>
      <x:c r="X52" s="73" t="str">
        <x:f>IF(AND(X$5&gt;=$E52,X$5&lt;=$F52),IF(X$5&lt;=$E52+ROUND(($F52-$E52)*$G52,0),2,1),"")</x:f>
      </x:c>
      <x:c r="Y52" s="73" t="str">
        <x:f>IF(AND(Y$5&gt;=$E52,Y$5&lt;=$F52),IF(Y$5&lt;=$E52+ROUND(($F52-$E52)*$G52,0),2,1),"")</x:f>
      </x:c>
      <x:c r="Z52" s="73" t="str">
        <x:f>IF(AND(Z$5&gt;=$E52,Z$5&lt;=$F52),IF(Z$5&lt;=$E52+ROUND(($F52-$E52)*$G52,0),2,1),"")</x:f>
      </x:c>
      <x:c r="AA52" s="73" t="str">
        <x:f>IF(AND(AA$5&gt;=$E52,AA$5&lt;=$F52),IF(AA$5&lt;=$E52+ROUND(($F52-$E52)*$G52,0),2,1),"")</x:f>
      </x:c>
      <x:c r="AB52" s="73" t="str">
        <x:f>IF(AND(AB$5&gt;=$E52,AB$5&lt;=$F52),IF(AB$5&lt;=$E52+ROUND(($F52-$E52)*$G52,0),2,1),"")</x:f>
      </x:c>
      <x:c r="AC52" s="73" t="str">
        <x:f>IF(AND(AC$5&gt;=$E52,AC$5&lt;=$F52),IF(AC$5&lt;=$E52+ROUND(($F52-$E52)*$G52,0),2,1),"")</x:f>
      </x:c>
      <x:c r="AD52" s="73" t="str">
        <x:f>IF(AND(AD$5&gt;=$E52,AD$5&lt;=$F52),IF(AD$5&lt;=$E52+ROUND(($F52-$E52)*$G52,0),2,1),"")</x:f>
      </x:c>
      <x:c r="AE52" s="73" t="str">
        <x:f>IF(AND(AE$5&gt;=$E52,AE$5&lt;=$F52),IF(AE$5&lt;=$E52+ROUND(($F52-$E52)*$G52,0),2,1),"")</x:f>
      </x:c>
      <x:c r="AF52" s="73" t="str">
        <x:f>IF(AND(AF$5&gt;=$E52,AF$5&lt;=$F52),IF(AF$5&lt;=$E52+ROUND(($F52-$E52)*$G52,0),2,1),"")</x:f>
      </x:c>
      <x:c r="AG52" s="73" t="str">
        <x:f>IF(AND(AG$5&gt;=$E52,AG$5&lt;=$F52),IF(AG$5&lt;=$E52+ROUND(($F52-$E52)*$G52,0),2,1),"")</x:f>
      </x:c>
      <x:c r="AH52" s="73" t="str">
        <x:f>IF(AND(AH$5&gt;=$E52,AH$5&lt;=$F52),IF(AH$5&lt;=$E52+ROUND(($F52-$E52)*$G52,0),2,1),"")</x:f>
      </x:c>
      <x:c r="AI52" s="73" t="str">
        <x:f>IF(AND(AI$5&gt;=$E52,AI$5&lt;=$F52),IF(AI$5&lt;=$E52+ROUND(($F52-$E52)*$G52,0),2,1),"")</x:f>
      </x:c>
      <x:c r="AJ52" s="73" t="str">
        <x:f>IF(AND(AJ$5&gt;=$E52,AJ$5&lt;=$F52),IF(AJ$5&lt;=$E52+ROUND(($F52-$E52)*$G52,0),2,1),"")</x:f>
      </x:c>
      <x:c r="AK52" s="73" t="str">
        <x:f>IF(AND(AK$5&gt;=$E52,AK$5&lt;=$F52),IF(AK$5&lt;=$E52+ROUND(($F52-$E52)*$G52,0),2,1),"")</x:f>
      </x:c>
      <x:c r="AL52" s="73" t="str">
        <x:f>IF(AND(AL$5&gt;=$E52,AL$5&lt;=$F52),IF(AL$5&lt;=$E52+ROUND(($F52-$E52)*$G52,0),2,1),"")</x:f>
      </x:c>
      <x:c r="AM52" s="73" t="str">
        <x:f>IF(AND(AM$5&gt;=$E52,AM$5&lt;=$F52),IF(AM$5&lt;=$E52+ROUND(($F52-$E52)*$G52,0),2,1),"")</x:f>
      </x:c>
      <x:c r="AN52" s="73" t="str">
        <x:f>IF(AND(AN$5&gt;=$E52,AN$5&lt;=$F52),IF(AN$5&lt;=$E52+ROUND(($F52-$E52)*$G52,0),2,1),"")</x:f>
      </x:c>
      <x:c r="AO52" s="73" t="str">
        <x:f>IF(AND(AO$5&gt;=$E52,AO$5&lt;=$F52),IF(AO$5&lt;=$E52+ROUND(($F52-$E52)*$G52,0),2,1),"")</x:f>
      </x:c>
      <x:c r="AP52" s="73" t="str">
        <x:f>IF(AND(AP$5&gt;=$E52,AP$5&lt;=$F52),IF(AP$5&lt;=$E52+ROUND(($F52-$E52)*$G52,0),2,1),"")</x:f>
      </x:c>
      <x:c r="AQ52" s="73" t="str">
        <x:f>IF(AND(AQ$5&gt;=$E52,AQ$5&lt;=$F52),IF(AQ$5&lt;=$E52+ROUND(($F52-$E52)*$G52,0),2,1),"")</x:f>
      </x:c>
      <x:c r="AR52" s="73" t="str">
        <x:f>IF(AND(AR$5&gt;=$E52,AR$5&lt;=$F52),IF(AR$5&lt;=$E52+ROUND(($F52-$E52)*$G52,0),2,1),"")</x:f>
      </x:c>
      <x:c r="AS52" s="73" t="str">
        <x:f>IF(AND(AS$5&gt;=$E52,AS$5&lt;=$F52),IF(AS$5&lt;=$E52+ROUND(($F52-$E52)*$G52,0),2,1),"")</x:f>
      </x:c>
      <x:c r="AT52" s="73" t="str">
        <x:f>IF(AND(AT$5&gt;=$E52,AT$5&lt;=$F52),IF(AT$5&lt;=$E52+ROUND(($F52-$E52)*$G52,0),2,1),"")</x:f>
      </x:c>
      <x:c r="AU52" s="73" t="str">
        <x:f>IF(AND(AU$5&gt;=$E52,AU$5&lt;=$F52),IF(AU$5&lt;=$E52+ROUND(($F52-$E52)*$G52,0),2,1),"")</x:f>
      </x:c>
      <x:c r="AV52" s="73" t="str">
        <x:f>IF(AND(AV$5&gt;=$E52,AV$5&lt;=$F52),IF(AV$5&lt;=$E52+ROUND(($F52-$E52)*$G52,0),2,1),"")</x:f>
      </x:c>
      <x:c r="AW52" s="73" t="str">
        <x:f>IF(AND(AW$5&gt;=$E52,AW$5&lt;=$F52),IF(AW$5&lt;=$E52+ROUND(($F52-$E52)*$G52,0),2,1),"")</x:f>
      </x:c>
      <x:c r="AX52" s="73" t="str">
        <x:f>IF(AND(AX$5&gt;=$E52,AX$5&lt;=$F52),IF(AX$5&lt;=$E52+ROUND(($F52-$E52)*$G52,0),2,1),"")</x:f>
      </x:c>
      <x:c r="AY52" s="73" t="str">
        <x:f>IF(AND(AY$5&gt;=$E52,AY$5&lt;=$F52),IF(AY$5&lt;=$E52+ROUND(($F52-$E52)*$G52,0),2,1),"")</x:f>
      </x:c>
      <x:c r="AZ52" s="73" t="str">
        <x:f>IF(AND(AZ$5&gt;=$E52,AZ$5&lt;=$F52),IF(AZ$5&lt;=$E52+ROUND(($F52-$E52)*$G52,0),2,1),"")</x:f>
      </x:c>
      <x:c r="BA52" s="73" t="str">
        <x:f>IF(AND(BA$5&gt;=$E52,BA$5&lt;=$F52),IF(BA$5&lt;=$E52+ROUND(($F52-$E52)*$G52,0),2,1),"")</x:f>
      </x:c>
      <x:c r="BB52" s="73" t="str">
        <x:f>IF(AND(BB$5&gt;=$E52,BB$5&lt;=$F52),IF(BB$5&lt;=$E52+ROUND(($F52-$E52)*$G52,0),2,1),"")</x:f>
      </x:c>
      <x:c r="BC52" s="73" t="str">
        <x:f>IF(AND(BC$5&gt;=$E52,BC$5&lt;=$F52),IF(BC$5&lt;=$E52+ROUND(($F52-$E52)*$G52,0),2,1),"")</x:f>
      </x:c>
      <x:c r="BD52" s="73" t="str">
        <x:f>IF(AND(BD$5&gt;=$E52,BD$5&lt;=$F52),IF(BD$5&lt;=$E52+ROUND(($F52-$E52)*$G52,0),2,1),"")</x:f>
      </x:c>
      <x:c r="BE52" s="73" t="str">
        <x:f>IF(AND(BE$5&gt;=$E52,BE$5&lt;=$F52),IF(BE$5&lt;=$E52+ROUND(($F52-$E52)*$G52,0),2,1),"")</x:f>
      </x:c>
      <x:c r="BF52" s="73" t="str">
        <x:f>IF(AND(BF$5&gt;=$E52,BF$5&lt;=$F52),IF(BF$5&lt;=$E52+ROUND(($F52-$E52)*$G52,0),2,1),"")</x:f>
      </x:c>
      <x:c r="BG52" s="73" t="str">
        <x:f>IF(AND(BG$5&gt;=$E52,BG$5&lt;=$F52),IF(BG$5&lt;=$E52+ROUND(($F52-$E52)*$G52,0),2,1),"")</x:f>
      </x:c>
      <x:c r="BH52" s="73" t="str">
        <x:f>IF(AND(BH$5&gt;=$E52,BH$5&lt;=$F52),IF(BH$5&lt;=$E52+ROUND(($F52-$E52)*$G52,0),2,1),"")</x:f>
      </x:c>
      <x:c r="BI52" s="73" t="str">
        <x:f>IF(AND(BI$5&gt;=$E52,BI$5&lt;=$F52),IF(BI$5&lt;=$E52+ROUND(($F52-$E52)*$G52,0),2,1),"")</x:f>
      </x:c>
      <x:c r="BJ52" s="73" t="str">
        <x:f>IF(AND(BJ$5&gt;=$E52,BJ$5&lt;=$F52),IF(BJ$5&lt;=$E52+ROUND(($F52-$E52)*$G52,0),2,1),"")</x:f>
      </x:c>
      <x:c r="BK52" s="73" t="str">
        <x:f>IF(AND(BK$5&gt;=$E52,BK$5&lt;=$F52),IF(BK$5&lt;=$E52+ROUND(($F52-$E52)*$G52,0),2,1),"")</x:f>
      </x:c>
      <x:c r="BL52" s="73" t="str">
        <x:f>IF(AND(BL$5&gt;=$E52,BL$5&lt;=$F52),IF(BL$5&lt;=$E52+ROUND(($F52-$E52)*$G52,0),2,1),"")</x:f>
      </x:c>
      <x:c r="BM52" s="73" t="str">
        <x:f>IF(AND(BM$5&gt;=$E52,BM$5&lt;=$F52),IF(BM$5&lt;=$E52+ROUND(($F52-$E52)*$G52,0),2,1),"")</x:f>
      </x:c>
      <x:c r="BN52" s="73" t="str">
        <x:f>IF(AND(BN$5&gt;=$E52,BN$5&lt;=$F52),IF(BN$5&lt;=$E52+ROUND(($F52-$E52)*$G52,0),2,1),"")</x:f>
      </x:c>
      <x:c r="BO52" s="73" t="str">
        <x:f>IF(AND(BO$5&gt;=$E52,BO$5&lt;=$F52),IF(BO$5&lt;=$E52+ROUND(($F52-$E52)*$G52,0),2,1),"")</x:f>
      </x:c>
      <x:c r="BP52" s="73" t="str">
        <x:f>IF(AND(BP$5&gt;=$E52,BP$5&lt;=$F52),IF(BP$5&lt;=$E52+ROUND(($F52-$E52)*$G52,0),2,1),"")</x:f>
      </x:c>
      <x:c r="BQ52" s="73" t="str">
        <x:f>IF(AND(BQ$5&gt;=$E52,BQ$5&lt;=$F52),IF(BQ$5&lt;=$E52+ROUND(($F52-$E52)*$G52,0),2,1),"")</x:f>
      </x:c>
      <x:c r="BR52" s="73" t="str">
        <x:f>IF(AND(BR$5&gt;=$E52,BR$5&lt;=$F52),IF(BR$5&lt;=$E52+ROUND(($F52-$E52)*$G52,0),2,1),"")</x:f>
      </x:c>
      <x:c r="BS52" s="73" t="str">
        <x:f>IF(AND(BS$5&gt;=$E52,BS$5&lt;=$F52),IF(BS$5&lt;=$E52+ROUND(($F52-$E52)*$G52,0),2,1),"")</x:f>
      </x:c>
      <x:c r="BT52" s="73" t="str">
        <x:f>IF(AND(BT$5&gt;=$E52,BT$5&lt;=$F52),IF(BT$5&lt;=$E52+ROUND(($F52-$E52)*$G52,0),2,1),"")</x:f>
      </x:c>
      <x:c r="BU52" s="73" t="str">
        <x:f>IF(AND(BU$5&gt;=$E52,BU$5&lt;=$F52),IF(BU$5&lt;=$E52+ROUND(($F52-$E52)*$G52,0),2,1),"")</x:f>
      </x:c>
      <x:c r="BV52" s="73" t="str">
        <x:f>IF(AND(BV$5&gt;=$E52,BV$5&lt;=$F52),IF(BV$5&lt;=$E52+ROUND(($F52-$E52)*$G52,0),2,1),"")</x:f>
      </x:c>
      <x:c r="BW52" s="73" t="str">
        <x:f>IF(AND(BW$5&gt;=$E52,BW$5&lt;=$F52),IF(BW$5&lt;=$E52+ROUND(($F52-$E52)*$G52,0),2,1),"")</x:f>
      </x:c>
      <x:c r="BX52" s="73" t="str">
        <x:f>IF(AND(BX$5&gt;=$E52,BX$5&lt;=$F52),IF(BX$5&lt;=$E52+ROUND(($F52-$E52)*$G52,0),2,1),"")</x:f>
      </x:c>
    </x:row>
    <x:row r="53" ht="22" customHeight="1">
      <x:c r="A53" s="49" t="str">
        <x:f>IF('Task Plan'!A53="","",'Task Plan'!A53)</x:f>
      </x:c>
      <x:c r="B53" s="75" t="str">
        <x:f>IF('Task Plan'!C53="","",'Task Plan'!C53)</x:f>
      </x:c>
      <x:c r="C53" s="49" t="str">
        <x:f>IF('Task Plan'!D53="","",'Task Plan'!D53)</x:f>
      </x:c>
      <x:c r="D53" s="49" t="str">
        <x:f>IF('Task Plan'!F53="","",'Task Plan'!F53)</x:f>
      </x:c>
      <x:c r="E53" s="65" t="str">
        <x:f>IF('Task Plan'!G53="","",'Task Plan'!G53)</x:f>
      </x:c>
      <x:c r="F53" s="65" t="str">
        <x:f>IF('Task Plan'!H53="","",'Task Plan'!H53)</x:f>
      </x:c>
      <x:c r="G53" s="67" t="str">
        <x:f>IF('Task Plan'!J53="","",'Task Plan'!J53)</x:f>
      </x:c>
      <x:c r="H53" s="49" t="str">
        <x:f>IF('Task Plan'!I53="","",'Task Plan'!I53)</x:f>
      </x:c>
      <x:c r="I53" s="73" t="str">
        <x:f>IF(AND(I$5&gt;=$E53,I$5&lt;=$F53),IF(I$5&lt;=$E53+ROUND(($F53-$E53)*$G53,0),2,1),"")</x:f>
      </x:c>
      <x:c r="J53" s="73" t="str">
        <x:f>IF(AND(J$5&gt;=$E53,J$5&lt;=$F53),IF(J$5&lt;=$E53+ROUND(($F53-$E53)*$G53,0),2,1),"")</x:f>
      </x:c>
      <x:c r="K53" s="73" t="str">
        <x:f>IF(AND(K$5&gt;=$E53,K$5&lt;=$F53),IF(K$5&lt;=$E53+ROUND(($F53-$E53)*$G53,0),2,1),"")</x:f>
      </x:c>
      <x:c r="L53" s="73" t="str">
        <x:f>IF(AND(L$5&gt;=$E53,L$5&lt;=$F53),IF(L$5&lt;=$E53+ROUND(($F53-$E53)*$G53,0),2,1),"")</x:f>
      </x:c>
      <x:c r="M53" s="73" t="str">
        <x:f>IF(AND(M$5&gt;=$E53,M$5&lt;=$F53),IF(M$5&lt;=$E53+ROUND(($F53-$E53)*$G53,0),2,1),"")</x:f>
      </x:c>
      <x:c r="N53" s="73" t="str">
        <x:f>IF(AND(N$5&gt;=$E53,N$5&lt;=$F53),IF(N$5&lt;=$E53+ROUND(($F53-$E53)*$G53,0),2,1),"")</x:f>
      </x:c>
      <x:c r="O53" s="73" t="str">
        <x:f>IF(AND(O$5&gt;=$E53,O$5&lt;=$F53),IF(O$5&lt;=$E53+ROUND(($F53-$E53)*$G53,0),2,1),"")</x:f>
      </x:c>
      <x:c r="P53" s="73" t="str">
        <x:f>IF(AND(P$5&gt;=$E53,P$5&lt;=$F53),IF(P$5&lt;=$E53+ROUND(($F53-$E53)*$G53,0),2,1),"")</x:f>
      </x:c>
      <x:c r="Q53" s="73" t="str">
        <x:f>IF(AND(Q$5&gt;=$E53,Q$5&lt;=$F53),IF(Q$5&lt;=$E53+ROUND(($F53-$E53)*$G53,0),2,1),"")</x:f>
      </x:c>
      <x:c r="R53" s="73" t="str">
        <x:f>IF(AND(R$5&gt;=$E53,R$5&lt;=$F53),IF(R$5&lt;=$E53+ROUND(($F53-$E53)*$G53,0),2,1),"")</x:f>
      </x:c>
      <x:c r="S53" s="73" t="str">
        <x:f>IF(AND(S$5&gt;=$E53,S$5&lt;=$F53),IF(S$5&lt;=$E53+ROUND(($F53-$E53)*$G53,0),2,1),"")</x:f>
      </x:c>
      <x:c r="T53" s="73" t="str">
        <x:f>IF(AND(T$5&gt;=$E53,T$5&lt;=$F53),IF(T$5&lt;=$E53+ROUND(($F53-$E53)*$G53,0),2,1),"")</x:f>
      </x:c>
      <x:c r="U53" s="73" t="str">
        <x:f>IF(AND(U$5&gt;=$E53,U$5&lt;=$F53),IF(U$5&lt;=$E53+ROUND(($F53-$E53)*$G53,0),2,1),"")</x:f>
      </x:c>
      <x:c r="V53" s="73" t="str">
        <x:f>IF(AND(V$5&gt;=$E53,V$5&lt;=$F53),IF(V$5&lt;=$E53+ROUND(($F53-$E53)*$G53,0),2,1),"")</x:f>
      </x:c>
      <x:c r="W53" s="73" t="str">
        <x:f>IF(AND(W$5&gt;=$E53,W$5&lt;=$F53),IF(W$5&lt;=$E53+ROUND(($F53-$E53)*$G53,0),2,1),"")</x:f>
      </x:c>
      <x:c r="X53" s="73" t="str">
        <x:f>IF(AND(X$5&gt;=$E53,X$5&lt;=$F53),IF(X$5&lt;=$E53+ROUND(($F53-$E53)*$G53,0),2,1),"")</x:f>
      </x:c>
      <x:c r="Y53" s="73" t="str">
        <x:f>IF(AND(Y$5&gt;=$E53,Y$5&lt;=$F53),IF(Y$5&lt;=$E53+ROUND(($F53-$E53)*$G53,0),2,1),"")</x:f>
      </x:c>
      <x:c r="Z53" s="73" t="str">
        <x:f>IF(AND(Z$5&gt;=$E53,Z$5&lt;=$F53),IF(Z$5&lt;=$E53+ROUND(($F53-$E53)*$G53,0),2,1),"")</x:f>
      </x:c>
      <x:c r="AA53" s="73" t="str">
        <x:f>IF(AND(AA$5&gt;=$E53,AA$5&lt;=$F53),IF(AA$5&lt;=$E53+ROUND(($F53-$E53)*$G53,0),2,1),"")</x:f>
      </x:c>
      <x:c r="AB53" s="73" t="str">
        <x:f>IF(AND(AB$5&gt;=$E53,AB$5&lt;=$F53),IF(AB$5&lt;=$E53+ROUND(($F53-$E53)*$G53,0),2,1),"")</x:f>
      </x:c>
      <x:c r="AC53" s="73" t="str">
        <x:f>IF(AND(AC$5&gt;=$E53,AC$5&lt;=$F53),IF(AC$5&lt;=$E53+ROUND(($F53-$E53)*$G53,0),2,1),"")</x:f>
      </x:c>
      <x:c r="AD53" s="73" t="str">
        <x:f>IF(AND(AD$5&gt;=$E53,AD$5&lt;=$F53),IF(AD$5&lt;=$E53+ROUND(($F53-$E53)*$G53,0),2,1),"")</x:f>
      </x:c>
      <x:c r="AE53" s="73" t="str">
        <x:f>IF(AND(AE$5&gt;=$E53,AE$5&lt;=$F53),IF(AE$5&lt;=$E53+ROUND(($F53-$E53)*$G53,0),2,1),"")</x:f>
      </x:c>
      <x:c r="AF53" s="73" t="str">
        <x:f>IF(AND(AF$5&gt;=$E53,AF$5&lt;=$F53),IF(AF$5&lt;=$E53+ROUND(($F53-$E53)*$G53,0),2,1),"")</x:f>
      </x:c>
      <x:c r="AG53" s="73" t="str">
        <x:f>IF(AND(AG$5&gt;=$E53,AG$5&lt;=$F53),IF(AG$5&lt;=$E53+ROUND(($F53-$E53)*$G53,0),2,1),"")</x:f>
      </x:c>
      <x:c r="AH53" s="73" t="str">
        <x:f>IF(AND(AH$5&gt;=$E53,AH$5&lt;=$F53),IF(AH$5&lt;=$E53+ROUND(($F53-$E53)*$G53,0),2,1),"")</x:f>
      </x:c>
      <x:c r="AI53" s="73" t="str">
        <x:f>IF(AND(AI$5&gt;=$E53,AI$5&lt;=$F53),IF(AI$5&lt;=$E53+ROUND(($F53-$E53)*$G53,0),2,1),"")</x:f>
      </x:c>
      <x:c r="AJ53" s="73" t="str">
        <x:f>IF(AND(AJ$5&gt;=$E53,AJ$5&lt;=$F53),IF(AJ$5&lt;=$E53+ROUND(($F53-$E53)*$G53,0),2,1),"")</x:f>
      </x:c>
      <x:c r="AK53" s="73" t="str">
        <x:f>IF(AND(AK$5&gt;=$E53,AK$5&lt;=$F53),IF(AK$5&lt;=$E53+ROUND(($F53-$E53)*$G53,0),2,1),"")</x:f>
      </x:c>
      <x:c r="AL53" s="73" t="str">
        <x:f>IF(AND(AL$5&gt;=$E53,AL$5&lt;=$F53),IF(AL$5&lt;=$E53+ROUND(($F53-$E53)*$G53,0),2,1),"")</x:f>
      </x:c>
      <x:c r="AM53" s="73" t="str">
        <x:f>IF(AND(AM$5&gt;=$E53,AM$5&lt;=$F53),IF(AM$5&lt;=$E53+ROUND(($F53-$E53)*$G53,0),2,1),"")</x:f>
      </x:c>
      <x:c r="AN53" s="73" t="str">
        <x:f>IF(AND(AN$5&gt;=$E53,AN$5&lt;=$F53),IF(AN$5&lt;=$E53+ROUND(($F53-$E53)*$G53,0),2,1),"")</x:f>
      </x:c>
      <x:c r="AO53" s="73" t="str">
        <x:f>IF(AND(AO$5&gt;=$E53,AO$5&lt;=$F53),IF(AO$5&lt;=$E53+ROUND(($F53-$E53)*$G53,0),2,1),"")</x:f>
      </x:c>
      <x:c r="AP53" s="73" t="str">
        <x:f>IF(AND(AP$5&gt;=$E53,AP$5&lt;=$F53),IF(AP$5&lt;=$E53+ROUND(($F53-$E53)*$G53,0),2,1),"")</x:f>
      </x:c>
      <x:c r="AQ53" s="73" t="str">
        <x:f>IF(AND(AQ$5&gt;=$E53,AQ$5&lt;=$F53),IF(AQ$5&lt;=$E53+ROUND(($F53-$E53)*$G53,0),2,1),"")</x:f>
      </x:c>
      <x:c r="AR53" s="73" t="str">
        <x:f>IF(AND(AR$5&gt;=$E53,AR$5&lt;=$F53),IF(AR$5&lt;=$E53+ROUND(($F53-$E53)*$G53,0),2,1),"")</x:f>
      </x:c>
      <x:c r="AS53" s="73" t="str">
        <x:f>IF(AND(AS$5&gt;=$E53,AS$5&lt;=$F53),IF(AS$5&lt;=$E53+ROUND(($F53-$E53)*$G53,0),2,1),"")</x:f>
      </x:c>
      <x:c r="AT53" s="73" t="str">
        <x:f>IF(AND(AT$5&gt;=$E53,AT$5&lt;=$F53),IF(AT$5&lt;=$E53+ROUND(($F53-$E53)*$G53,0),2,1),"")</x:f>
      </x:c>
      <x:c r="AU53" s="73" t="str">
        <x:f>IF(AND(AU$5&gt;=$E53,AU$5&lt;=$F53),IF(AU$5&lt;=$E53+ROUND(($F53-$E53)*$G53,0),2,1),"")</x:f>
      </x:c>
      <x:c r="AV53" s="73" t="str">
        <x:f>IF(AND(AV$5&gt;=$E53,AV$5&lt;=$F53),IF(AV$5&lt;=$E53+ROUND(($F53-$E53)*$G53,0),2,1),"")</x:f>
      </x:c>
      <x:c r="AW53" s="73" t="str">
        <x:f>IF(AND(AW$5&gt;=$E53,AW$5&lt;=$F53),IF(AW$5&lt;=$E53+ROUND(($F53-$E53)*$G53,0),2,1),"")</x:f>
      </x:c>
      <x:c r="AX53" s="73" t="str">
        <x:f>IF(AND(AX$5&gt;=$E53,AX$5&lt;=$F53),IF(AX$5&lt;=$E53+ROUND(($F53-$E53)*$G53,0),2,1),"")</x:f>
      </x:c>
      <x:c r="AY53" s="73" t="str">
        <x:f>IF(AND(AY$5&gt;=$E53,AY$5&lt;=$F53),IF(AY$5&lt;=$E53+ROUND(($F53-$E53)*$G53,0),2,1),"")</x:f>
      </x:c>
      <x:c r="AZ53" s="73" t="str">
        <x:f>IF(AND(AZ$5&gt;=$E53,AZ$5&lt;=$F53),IF(AZ$5&lt;=$E53+ROUND(($F53-$E53)*$G53,0),2,1),"")</x:f>
      </x:c>
      <x:c r="BA53" s="73" t="str">
        <x:f>IF(AND(BA$5&gt;=$E53,BA$5&lt;=$F53),IF(BA$5&lt;=$E53+ROUND(($F53-$E53)*$G53,0),2,1),"")</x:f>
      </x:c>
      <x:c r="BB53" s="73" t="str">
        <x:f>IF(AND(BB$5&gt;=$E53,BB$5&lt;=$F53),IF(BB$5&lt;=$E53+ROUND(($F53-$E53)*$G53,0),2,1),"")</x:f>
      </x:c>
      <x:c r="BC53" s="73" t="str">
        <x:f>IF(AND(BC$5&gt;=$E53,BC$5&lt;=$F53),IF(BC$5&lt;=$E53+ROUND(($F53-$E53)*$G53,0),2,1),"")</x:f>
      </x:c>
      <x:c r="BD53" s="73" t="str">
        <x:f>IF(AND(BD$5&gt;=$E53,BD$5&lt;=$F53),IF(BD$5&lt;=$E53+ROUND(($F53-$E53)*$G53,0),2,1),"")</x:f>
      </x:c>
      <x:c r="BE53" s="73" t="str">
        <x:f>IF(AND(BE$5&gt;=$E53,BE$5&lt;=$F53),IF(BE$5&lt;=$E53+ROUND(($F53-$E53)*$G53,0),2,1),"")</x:f>
      </x:c>
      <x:c r="BF53" s="73" t="str">
        <x:f>IF(AND(BF$5&gt;=$E53,BF$5&lt;=$F53),IF(BF$5&lt;=$E53+ROUND(($F53-$E53)*$G53,0),2,1),"")</x:f>
      </x:c>
      <x:c r="BG53" s="73" t="str">
        <x:f>IF(AND(BG$5&gt;=$E53,BG$5&lt;=$F53),IF(BG$5&lt;=$E53+ROUND(($F53-$E53)*$G53,0),2,1),"")</x:f>
      </x:c>
      <x:c r="BH53" s="73" t="str">
        <x:f>IF(AND(BH$5&gt;=$E53,BH$5&lt;=$F53),IF(BH$5&lt;=$E53+ROUND(($F53-$E53)*$G53,0),2,1),"")</x:f>
      </x:c>
      <x:c r="BI53" s="73" t="str">
        <x:f>IF(AND(BI$5&gt;=$E53,BI$5&lt;=$F53),IF(BI$5&lt;=$E53+ROUND(($F53-$E53)*$G53,0),2,1),"")</x:f>
      </x:c>
      <x:c r="BJ53" s="73" t="str">
        <x:f>IF(AND(BJ$5&gt;=$E53,BJ$5&lt;=$F53),IF(BJ$5&lt;=$E53+ROUND(($F53-$E53)*$G53,0),2,1),"")</x:f>
      </x:c>
      <x:c r="BK53" s="73" t="str">
        <x:f>IF(AND(BK$5&gt;=$E53,BK$5&lt;=$F53),IF(BK$5&lt;=$E53+ROUND(($F53-$E53)*$G53,0),2,1),"")</x:f>
      </x:c>
      <x:c r="BL53" s="73" t="str">
        <x:f>IF(AND(BL$5&gt;=$E53,BL$5&lt;=$F53),IF(BL$5&lt;=$E53+ROUND(($F53-$E53)*$G53,0),2,1),"")</x:f>
      </x:c>
      <x:c r="BM53" s="73" t="str">
        <x:f>IF(AND(BM$5&gt;=$E53,BM$5&lt;=$F53),IF(BM$5&lt;=$E53+ROUND(($F53-$E53)*$G53,0),2,1),"")</x:f>
      </x:c>
      <x:c r="BN53" s="73" t="str">
        <x:f>IF(AND(BN$5&gt;=$E53,BN$5&lt;=$F53),IF(BN$5&lt;=$E53+ROUND(($F53-$E53)*$G53,0),2,1),"")</x:f>
      </x:c>
      <x:c r="BO53" s="73" t="str">
        <x:f>IF(AND(BO$5&gt;=$E53,BO$5&lt;=$F53),IF(BO$5&lt;=$E53+ROUND(($F53-$E53)*$G53,0),2,1),"")</x:f>
      </x:c>
      <x:c r="BP53" s="73" t="str">
        <x:f>IF(AND(BP$5&gt;=$E53,BP$5&lt;=$F53),IF(BP$5&lt;=$E53+ROUND(($F53-$E53)*$G53,0),2,1),"")</x:f>
      </x:c>
      <x:c r="BQ53" s="73" t="str">
        <x:f>IF(AND(BQ$5&gt;=$E53,BQ$5&lt;=$F53),IF(BQ$5&lt;=$E53+ROUND(($F53-$E53)*$G53,0),2,1),"")</x:f>
      </x:c>
      <x:c r="BR53" s="73" t="str">
        <x:f>IF(AND(BR$5&gt;=$E53,BR$5&lt;=$F53),IF(BR$5&lt;=$E53+ROUND(($F53-$E53)*$G53,0),2,1),"")</x:f>
      </x:c>
      <x:c r="BS53" s="73" t="str">
        <x:f>IF(AND(BS$5&gt;=$E53,BS$5&lt;=$F53),IF(BS$5&lt;=$E53+ROUND(($F53-$E53)*$G53,0),2,1),"")</x:f>
      </x:c>
      <x:c r="BT53" s="73" t="str">
        <x:f>IF(AND(BT$5&gt;=$E53,BT$5&lt;=$F53),IF(BT$5&lt;=$E53+ROUND(($F53-$E53)*$G53,0),2,1),"")</x:f>
      </x:c>
      <x:c r="BU53" s="73" t="str">
        <x:f>IF(AND(BU$5&gt;=$E53,BU$5&lt;=$F53),IF(BU$5&lt;=$E53+ROUND(($F53-$E53)*$G53,0),2,1),"")</x:f>
      </x:c>
      <x:c r="BV53" s="73" t="str">
        <x:f>IF(AND(BV$5&gt;=$E53,BV$5&lt;=$F53),IF(BV$5&lt;=$E53+ROUND(($F53-$E53)*$G53,0),2,1),"")</x:f>
      </x:c>
      <x:c r="BW53" s="73" t="str">
        <x:f>IF(AND(BW$5&gt;=$E53,BW$5&lt;=$F53),IF(BW$5&lt;=$E53+ROUND(($F53-$E53)*$G53,0),2,1),"")</x:f>
      </x:c>
      <x:c r="BX53" s="73" t="str">
        <x:f>IF(AND(BX$5&gt;=$E53,BX$5&lt;=$F53),IF(BX$5&lt;=$E53+ROUND(($F53-$E53)*$G53,0),2,1),"")</x:f>
      </x:c>
    </x:row>
    <x:row r="54" ht="22" customHeight="1">
      <x:c r="A54" s="49" t="str">
        <x:f>IF('Task Plan'!A54="","",'Task Plan'!A54)</x:f>
      </x:c>
      <x:c r="B54" s="75" t="str">
        <x:f>IF('Task Plan'!C54="","",'Task Plan'!C54)</x:f>
      </x:c>
      <x:c r="C54" s="49" t="str">
        <x:f>IF('Task Plan'!D54="","",'Task Plan'!D54)</x:f>
      </x:c>
      <x:c r="D54" s="49" t="str">
        <x:f>IF('Task Plan'!F54="","",'Task Plan'!F54)</x:f>
      </x:c>
      <x:c r="E54" s="65" t="str">
        <x:f>IF('Task Plan'!G54="","",'Task Plan'!G54)</x:f>
      </x:c>
      <x:c r="F54" s="65" t="str">
        <x:f>IF('Task Plan'!H54="","",'Task Plan'!H54)</x:f>
      </x:c>
      <x:c r="G54" s="67" t="str">
        <x:f>IF('Task Plan'!J54="","",'Task Plan'!J54)</x:f>
      </x:c>
      <x:c r="H54" s="49" t="str">
        <x:f>IF('Task Plan'!I54="","",'Task Plan'!I54)</x:f>
      </x:c>
      <x:c r="I54" s="73" t="str">
        <x:f>IF(AND(I$5&gt;=$E54,I$5&lt;=$F54),IF(I$5&lt;=$E54+ROUND(($F54-$E54)*$G54,0),2,1),"")</x:f>
      </x:c>
      <x:c r="J54" s="73" t="str">
        <x:f>IF(AND(J$5&gt;=$E54,J$5&lt;=$F54),IF(J$5&lt;=$E54+ROUND(($F54-$E54)*$G54,0),2,1),"")</x:f>
      </x:c>
      <x:c r="K54" s="73" t="str">
        <x:f>IF(AND(K$5&gt;=$E54,K$5&lt;=$F54),IF(K$5&lt;=$E54+ROUND(($F54-$E54)*$G54,0),2,1),"")</x:f>
      </x:c>
      <x:c r="L54" s="73" t="str">
        <x:f>IF(AND(L$5&gt;=$E54,L$5&lt;=$F54),IF(L$5&lt;=$E54+ROUND(($F54-$E54)*$G54,0),2,1),"")</x:f>
      </x:c>
      <x:c r="M54" s="73" t="str">
        <x:f>IF(AND(M$5&gt;=$E54,M$5&lt;=$F54),IF(M$5&lt;=$E54+ROUND(($F54-$E54)*$G54,0),2,1),"")</x:f>
      </x:c>
      <x:c r="N54" s="73" t="str">
        <x:f>IF(AND(N$5&gt;=$E54,N$5&lt;=$F54),IF(N$5&lt;=$E54+ROUND(($F54-$E54)*$G54,0),2,1),"")</x:f>
      </x:c>
      <x:c r="O54" s="73" t="str">
        <x:f>IF(AND(O$5&gt;=$E54,O$5&lt;=$F54),IF(O$5&lt;=$E54+ROUND(($F54-$E54)*$G54,0),2,1),"")</x:f>
      </x:c>
      <x:c r="P54" s="73" t="str">
        <x:f>IF(AND(P$5&gt;=$E54,P$5&lt;=$F54),IF(P$5&lt;=$E54+ROUND(($F54-$E54)*$G54,0),2,1),"")</x:f>
      </x:c>
      <x:c r="Q54" s="73" t="str">
        <x:f>IF(AND(Q$5&gt;=$E54,Q$5&lt;=$F54),IF(Q$5&lt;=$E54+ROUND(($F54-$E54)*$G54,0),2,1),"")</x:f>
      </x:c>
      <x:c r="R54" s="73" t="str">
        <x:f>IF(AND(R$5&gt;=$E54,R$5&lt;=$F54),IF(R$5&lt;=$E54+ROUND(($F54-$E54)*$G54,0),2,1),"")</x:f>
      </x:c>
      <x:c r="S54" s="73" t="str">
        <x:f>IF(AND(S$5&gt;=$E54,S$5&lt;=$F54),IF(S$5&lt;=$E54+ROUND(($F54-$E54)*$G54,0),2,1),"")</x:f>
      </x:c>
      <x:c r="T54" s="73" t="str">
        <x:f>IF(AND(T$5&gt;=$E54,T$5&lt;=$F54),IF(T$5&lt;=$E54+ROUND(($F54-$E54)*$G54,0),2,1),"")</x:f>
      </x:c>
      <x:c r="U54" s="73" t="str">
        <x:f>IF(AND(U$5&gt;=$E54,U$5&lt;=$F54),IF(U$5&lt;=$E54+ROUND(($F54-$E54)*$G54,0),2,1),"")</x:f>
      </x:c>
      <x:c r="V54" s="73" t="str">
        <x:f>IF(AND(V$5&gt;=$E54,V$5&lt;=$F54),IF(V$5&lt;=$E54+ROUND(($F54-$E54)*$G54,0),2,1),"")</x:f>
      </x:c>
      <x:c r="W54" s="73" t="str">
        <x:f>IF(AND(W$5&gt;=$E54,W$5&lt;=$F54),IF(W$5&lt;=$E54+ROUND(($F54-$E54)*$G54,0),2,1),"")</x:f>
      </x:c>
      <x:c r="X54" s="73" t="str">
        <x:f>IF(AND(X$5&gt;=$E54,X$5&lt;=$F54),IF(X$5&lt;=$E54+ROUND(($F54-$E54)*$G54,0),2,1),"")</x:f>
      </x:c>
      <x:c r="Y54" s="73" t="str">
        <x:f>IF(AND(Y$5&gt;=$E54,Y$5&lt;=$F54),IF(Y$5&lt;=$E54+ROUND(($F54-$E54)*$G54,0),2,1),"")</x:f>
      </x:c>
      <x:c r="Z54" s="73" t="str">
        <x:f>IF(AND(Z$5&gt;=$E54,Z$5&lt;=$F54),IF(Z$5&lt;=$E54+ROUND(($F54-$E54)*$G54,0),2,1),"")</x:f>
      </x:c>
      <x:c r="AA54" s="73" t="str">
        <x:f>IF(AND(AA$5&gt;=$E54,AA$5&lt;=$F54),IF(AA$5&lt;=$E54+ROUND(($F54-$E54)*$G54,0),2,1),"")</x:f>
      </x:c>
      <x:c r="AB54" s="73" t="str">
        <x:f>IF(AND(AB$5&gt;=$E54,AB$5&lt;=$F54),IF(AB$5&lt;=$E54+ROUND(($F54-$E54)*$G54,0),2,1),"")</x:f>
      </x:c>
      <x:c r="AC54" s="73" t="str">
        <x:f>IF(AND(AC$5&gt;=$E54,AC$5&lt;=$F54),IF(AC$5&lt;=$E54+ROUND(($F54-$E54)*$G54,0),2,1),"")</x:f>
      </x:c>
      <x:c r="AD54" s="73" t="str">
        <x:f>IF(AND(AD$5&gt;=$E54,AD$5&lt;=$F54),IF(AD$5&lt;=$E54+ROUND(($F54-$E54)*$G54,0),2,1),"")</x:f>
      </x:c>
      <x:c r="AE54" s="73" t="str">
        <x:f>IF(AND(AE$5&gt;=$E54,AE$5&lt;=$F54),IF(AE$5&lt;=$E54+ROUND(($F54-$E54)*$G54,0),2,1),"")</x:f>
      </x:c>
      <x:c r="AF54" s="73" t="str">
        <x:f>IF(AND(AF$5&gt;=$E54,AF$5&lt;=$F54),IF(AF$5&lt;=$E54+ROUND(($F54-$E54)*$G54,0),2,1),"")</x:f>
      </x:c>
      <x:c r="AG54" s="73" t="str">
        <x:f>IF(AND(AG$5&gt;=$E54,AG$5&lt;=$F54),IF(AG$5&lt;=$E54+ROUND(($F54-$E54)*$G54,0),2,1),"")</x:f>
      </x:c>
      <x:c r="AH54" s="73" t="str">
        <x:f>IF(AND(AH$5&gt;=$E54,AH$5&lt;=$F54),IF(AH$5&lt;=$E54+ROUND(($F54-$E54)*$G54,0),2,1),"")</x:f>
      </x:c>
      <x:c r="AI54" s="73" t="str">
        <x:f>IF(AND(AI$5&gt;=$E54,AI$5&lt;=$F54),IF(AI$5&lt;=$E54+ROUND(($F54-$E54)*$G54,0),2,1),"")</x:f>
      </x:c>
      <x:c r="AJ54" s="73" t="str">
        <x:f>IF(AND(AJ$5&gt;=$E54,AJ$5&lt;=$F54),IF(AJ$5&lt;=$E54+ROUND(($F54-$E54)*$G54,0),2,1),"")</x:f>
      </x:c>
      <x:c r="AK54" s="73" t="str">
        <x:f>IF(AND(AK$5&gt;=$E54,AK$5&lt;=$F54),IF(AK$5&lt;=$E54+ROUND(($F54-$E54)*$G54,0),2,1),"")</x:f>
      </x:c>
      <x:c r="AL54" s="73" t="str">
        <x:f>IF(AND(AL$5&gt;=$E54,AL$5&lt;=$F54),IF(AL$5&lt;=$E54+ROUND(($F54-$E54)*$G54,0),2,1),"")</x:f>
      </x:c>
      <x:c r="AM54" s="73" t="str">
        <x:f>IF(AND(AM$5&gt;=$E54,AM$5&lt;=$F54),IF(AM$5&lt;=$E54+ROUND(($F54-$E54)*$G54,0),2,1),"")</x:f>
      </x:c>
      <x:c r="AN54" s="73" t="str">
        <x:f>IF(AND(AN$5&gt;=$E54,AN$5&lt;=$F54),IF(AN$5&lt;=$E54+ROUND(($F54-$E54)*$G54,0),2,1),"")</x:f>
      </x:c>
      <x:c r="AO54" s="73" t="str">
        <x:f>IF(AND(AO$5&gt;=$E54,AO$5&lt;=$F54),IF(AO$5&lt;=$E54+ROUND(($F54-$E54)*$G54,0),2,1),"")</x:f>
      </x:c>
      <x:c r="AP54" s="73" t="str">
        <x:f>IF(AND(AP$5&gt;=$E54,AP$5&lt;=$F54),IF(AP$5&lt;=$E54+ROUND(($F54-$E54)*$G54,0),2,1),"")</x:f>
      </x:c>
      <x:c r="AQ54" s="73" t="str">
        <x:f>IF(AND(AQ$5&gt;=$E54,AQ$5&lt;=$F54),IF(AQ$5&lt;=$E54+ROUND(($F54-$E54)*$G54,0),2,1),"")</x:f>
      </x:c>
      <x:c r="AR54" s="73" t="str">
        <x:f>IF(AND(AR$5&gt;=$E54,AR$5&lt;=$F54),IF(AR$5&lt;=$E54+ROUND(($F54-$E54)*$G54,0),2,1),"")</x:f>
      </x:c>
      <x:c r="AS54" s="73" t="str">
        <x:f>IF(AND(AS$5&gt;=$E54,AS$5&lt;=$F54),IF(AS$5&lt;=$E54+ROUND(($F54-$E54)*$G54,0),2,1),"")</x:f>
      </x:c>
      <x:c r="AT54" s="73" t="str">
        <x:f>IF(AND(AT$5&gt;=$E54,AT$5&lt;=$F54),IF(AT$5&lt;=$E54+ROUND(($F54-$E54)*$G54,0),2,1),"")</x:f>
      </x:c>
      <x:c r="AU54" s="73" t="str">
        <x:f>IF(AND(AU$5&gt;=$E54,AU$5&lt;=$F54),IF(AU$5&lt;=$E54+ROUND(($F54-$E54)*$G54,0),2,1),"")</x:f>
      </x:c>
      <x:c r="AV54" s="73" t="str">
        <x:f>IF(AND(AV$5&gt;=$E54,AV$5&lt;=$F54),IF(AV$5&lt;=$E54+ROUND(($F54-$E54)*$G54,0),2,1),"")</x:f>
      </x:c>
      <x:c r="AW54" s="73" t="str">
        <x:f>IF(AND(AW$5&gt;=$E54,AW$5&lt;=$F54),IF(AW$5&lt;=$E54+ROUND(($F54-$E54)*$G54,0),2,1),"")</x:f>
      </x:c>
      <x:c r="AX54" s="73" t="str">
        <x:f>IF(AND(AX$5&gt;=$E54,AX$5&lt;=$F54),IF(AX$5&lt;=$E54+ROUND(($F54-$E54)*$G54,0),2,1),"")</x:f>
      </x:c>
      <x:c r="AY54" s="73" t="str">
        <x:f>IF(AND(AY$5&gt;=$E54,AY$5&lt;=$F54),IF(AY$5&lt;=$E54+ROUND(($F54-$E54)*$G54,0),2,1),"")</x:f>
      </x:c>
      <x:c r="AZ54" s="73" t="str">
        <x:f>IF(AND(AZ$5&gt;=$E54,AZ$5&lt;=$F54),IF(AZ$5&lt;=$E54+ROUND(($F54-$E54)*$G54,0),2,1),"")</x:f>
      </x:c>
      <x:c r="BA54" s="73" t="str">
        <x:f>IF(AND(BA$5&gt;=$E54,BA$5&lt;=$F54),IF(BA$5&lt;=$E54+ROUND(($F54-$E54)*$G54,0),2,1),"")</x:f>
      </x:c>
      <x:c r="BB54" s="73" t="str">
        <x:f>IF(AND(BB$5&gt;=$E54,BB$5&lt;=$F54),IF(BB$5&lt;=$E54+ROUND(($F54-$E54)*$G54,0),2,1),"")</x:f>
      </x:c>
      <x:c r="BC54" s="73" t="str">
        <x:f>IF(AND(BC$5&gt;=$E54,BC$5&lt;=$F54),IF(BC$5&lt;=$E54+ROUND(($F54-$E54)*$G54,0),2,1),"")</x:f>
      </x:c>
      <x:c r="BD54" s="73" t="str">
        <x:f>IF(AND(BD$5&gt;=$E54,BD$5&lt;=$F54),IF(BD$5&lt;=$E54+ROUND(($F54-$E54)*$G54,0),2,1),"")</x:f>
      </x:c>
      <x:c r="BE54" s="73" t="str">
        <x:f>IF(AND(BE$5&gt;=$E54,BE$5&lt;=$F54),IF(BE$5&lt;=$E54+ROUND(($F54-$E54)*$G54,0),2,1),"")</x:f>
      </x:c>
      <x:c r="BF54" s="73" t="str">
        <x:f>IF(AND(BF$5&gt;=$E54,BF$5&lt;=$F54),IF(BF$5&lt;=$E54+ROUND(($F54-$E54)*$G54,0),2,1),"")</x:f>
      </x:c>
      <x:c r="BG54" s="73" t="str">
        <x:f>IF(AND(BG$5&gt;=$E54,BG$5&lt;=$F54),IF(BG$5&lt;=$E54+ROUND(($F54-$E54)*$G54,0),2,1),"")</x:f>
      </x:c>
      <x:c r="BH54" s="73" t="str">
        <x:f>IF(AND(BH$5&gt;=$E54,BH$5&lt;=$F54),IF(BH$5&lt;=$E54+ROUND(($F54-$E54)*$G54,0),2,1),"")</x:f>
      </x:c>
      <x:c r="BI54" s="73" t="str">
        <x:f>IF(AND(BI$5&gt;=$E54,BI$5&lt;=$F54),IF(BI$5&lt;=$E54+ROUND(($F54-$E54)*$G54,0),2,1),"")</x:f>
      </x:c>
      <x:c r="BJ54" s="73" t="str">
        <x:f>IF(AND(BJ$5&gt;=$E54,BJ$5&lt;=$F54),IF(BJ$5&lt;=$E54+ROUND(($F54-$E54)*$G54,0),2,1),"")</x:f>
      </x:c>
      <x:c r="BK54" s="73" t="str">
        <x:f>IF(AND(BK$5&gt;=$E54,BK$5&lt;=$F54),IF(BK$5&lt;=$E54+ROUND(($F54-$E54)*$G54,0),2,1),"")</x:f>
      </x:c>
      <x:c r="BL54" s="73" t="str">
        <x:f>IF(AND(BL$5&gt;=$E54,BL$5&lt;=$F54),IF(BL$5&lt;=$E54+ROUND(($F54-$E54)*$G54,0),2,1),"")</x:f>
      </x:c>
      <x:c r="BM54" s="73" t="str">
        <x:f>IF(AND(BM$5&gt;=$E54,BM$5&lt;=$F54),IF(BM$5&lt;=$E54+ROUND(($F54-$E54)*$G54,0),2,1),"")</x:f>
      </x:c>
      <x:c r="BN54" s="73" t="str">
        <x:f>IF(AND(BN$5&gt;=$E54,BN$5&lt;=$F54),IF(BN$5&lt;=$E54+ROUND(($F54-$E54)*$G54,0),2,1),"")</x:f>
      </x:c>
      <x:c r="BO54" s="73" t="str">
        <x:f>IF(AND(BO$5&gt;=$E54,BO$5&lt;=$F54),IF(BO$5&lt;=$E54+ROUND(($F54-$E54)*$G54,0),2,1),"")</x:f>
      </x:c>
      <x:c r="BP54" s="73" t="str">
        <x:f>IF(AND(BP$5&gt;=$E54,BP$5&lt;=$F54),IF(BP$5&lt;=$E54+ROUND(($F54-$E54)*$G54,0),2,1),"")</x:f>
      </x:c>
      <x:c r="BQ54" s="73" t="str">
        <x:f>IF(AND(BQ$5&gt;=$E54,BQ$5&lt;=$F54),IF(BQ$5&lt;=$E54+ROUND(($F54-$E54)*$G54,0),2,1),"")</x:f>
      </x:c>
      <x:c r="BR54" s="73" t="str">
        <x:f>IF(AND(BR$5&gt;=$E54,BR$5&lt;=$F54),IF(BR$5&lt;=$E54+ROUND(($F54-$E54)*$G54,0),2,1),"")</x:f>
      </x:c>
      <x:c r="BS54" s="73" t="str">
        <x:f>IF(AND(BS$5&gt;=$E54,BS$5&lt;=$F54),IF(BS$5&lt;=$E54+ROUND(($F54-$E54)*$G54,0),2,1),"")</x:f>
      </x:c>
      <x:c r="BT54" s="73" t="str">
        <x:f>IF(AND(BT$5&gt;=$E54,BT$5&lt;=$F54),IF(BT$5&lt;=$E54+ROUND(($F54-$E54)*$G54,0),2,1),"")</x:f>
      </x:c>
      <x:c r="BU54" s="73" t="str">
        <x:f>IF(AND(BU$5&gt;=$E54,BU$5&lt;=$F54),IF(BU$5&lt;=$E54+ROUND(($F54-$E54)*$G54,0),2,1),"")</x:f>
      </x:c>
      <x:c r="BV54" s="73" t="str">
        <x:f>IF(AND(BV$5&gt;=$E54,BV$5&lt;=$F54),IF(BV$5&lt;=$E54+ROUND(($F54-$E54)*$G54,0),2,1),"")</x:f>
      </x:c>
      <x:c r="BW54" s="73" t="str">
        <x:f>IF(AND(BW$5&gt;=$E54,BW$5&lt;=$F54),IF(BW$5&lt;=$E54+ROUND(($F54-$E54)*$G54,0),2,1),"")</x:f>
      </x:c>
      <x:c r="BX54" s="73" t="str">
        <x:f>IF(AND(BX$5&gt;=$E54,BX$5&lt;=$F54),IF(BX$5&lt;=$E54+ROUND(($F54-$E54)*$G54,0),2,1),"")</x:f>
      </x:c>
    </x:row>
    <x:row r="55" ht="22" customHeight="1">
      <x:c r="A55" s="49" t="str">
        <x:f>IF('Task Plan'!A55="","",'Task Plan'!A55)</x:f>
      </x:c>
      <x:c r="B55" s="75" t="str">
        <x:f>IF('Task Plan'!C55="","",'Task Plan'!C55)</x:f>
      </x:c>
      <x:c r="C55" s="49" t="str">
        <x:f>IF('Task Plan'!D55="","",'Task Plan'!D55)</x:f>
      </x:c>
      <x:c r="D55" s="49" t="str">
        <x:f>IF('Task Plan'!F55="","",'Task Plan'!F55)</x:f>
      </x:c>
      <x:c r="E55" s="65" t="str">
        <x:f>IF('Task Plan'!G55="","",'Task Plan'!G55)</x:f>
      </x:c>
      <x:c r="F55" s="65" t="str">
        <x:f>IF('Task Plan'!H55="","",'Task Plan'!H55)</x:f>
      </x:c>
      <x:c r="G55" s="67" t="str">
        <x:f>IF('Task Plan'!J55="","",'Task Plan'!J55)</x:f>
      </x:c>
      <x:c r="H55" s="49" t="str">
        <x:f>IF('Task Plan'!I55="","",'Task Plan'!I55)</x:f>
      </x:c>
      <x:c r="I55" s="73" t="str">
        <x:f>IF(AND(I$5&gt;=$E55,I$5&lt;=$F55),IF(I$5&lt;=$E55+ROUND(($F55-$E55)*$G55,0),2,1),"")</x:f>
      </x:c>
      <x:c r="J55" s="73" t="str">
        <x:f>IF(AND(J$5&gt;=$E55,J$5&lt;=$F55),IF(J$5&lt;=$E55+ROUND(($F55-$E55)*$G55,0),2,1),"")</x:f>
      </x:c>
      <x:c r="K55" s="73" t="str">
        <x:f>IF(AND(K$5&gt;=$E55,K$5&lt;=$F55),IF(K$5&lt;=$E55+ROUND(($F55-$E55)*$G55,0),2,1),"")</x:f>
      </x:c>
      <x:c r="L55" s="73" t="str">
        <x:f>IF(AND(L$5&gt;=$E55,L$5&lt;=$F55),IF(L$5&lt;=$E55+ROUND(($F55-$E55)*$G55,0),2,1),"")</x:f>
      </x:c>
      <x:c r="M55" s="73" t="str">
        <x:f>IF(AND(M$5&gt;=$E55,M$5&lt;=$F55),IF(M$5&lt;=$E55+ROUND(($F55-$E55)*$G55,0),2,1),"")</x:f>
      </x:c>
      <x:c r="N55" s="73" t="str">
        <x:f>IF(AND(N$5&gt;=$E55,N$5&lt;=$F55),IF(N$5&lt;=$E55+ROUND(($F55-$E55)*$G55,0),2,1),"")</x:f>
      </x:c>
      <x:c r="O55" s="73" t="str">
        <x:f>IF(AND(O$5&gt;=$E55,O$5&lt;=$F55),IF(O$5&lt;=$E55+ROUND(($F55-$E55)*$G55,0),2,1),"")</x:f>
      </x:c>
      <x:c r="P55" s="73" t="str">
        <x:f>IF(AND(P$5&gt;=$E55,P$5&lt;=$F55),IF(P$5&lt;=$E55+ROUND(($F55-$E55)*$G55,0),2,1),"")</x:f>
      </x:c>
      <x:c r="Q55" s="73" t="str">
        <x:f>IF(AND(Q$5&gt;=$E55,Q$5&lt;=$F55),IF(Q$5&lt;=$E55+ROUND(($F55-$E55)*$G55,0),2,1),"")</x:f>
      </x:c>
      <x:c r="R55" s="73" t="str">
        <x:f>IF(AND(R$5&gt;=$E55,R$5&lt;=$F55),IF(R$5&lt;=$E55+ROUND(($F55-$E55)*$G55,0),2,1),"")</x:f>
      </x:c>
      <x:c r="S55" s="73" t="str">
        <x:f>IF(AND(S$5&gt;=$E55,S$5&lt;=$F55),IF(S$5&lt;=$E55+ROUND(($F55-$E55)*$G55,0),2,1),"")</x:f>
      </x:c>
      <x:c r="T55" s="73" t="str">
        <x:f>IF(AND(T$5&gt;=$E55,T$5&lt;=$F55),IF(T$5&lt;=$E55+ROUND(($F55-$E55)*$G55,0),2,1),"")</x:f>
      </x:c>
      <x:c r="U55" s="73" t="str">
        <x:f>IF(AND(U$5&gt;=$E55,U$5&lt;=$F55),IF(U$5&lt;=$E55+ROUND(($F55-$E55)*$G55,0),2,1),"")</x:f>
      </x:c>
      <x:c r="V55" s="73" t="str">
        <x:f>IF(AND(V$5&gt;=$E55,V$5&lt;=$F55),IF(V$5&lt;=$E55+ROUND(($F55-$E55)*$G55,0),2,1),"")</x:f>
      </x:c>
      <x:c r="W55" s="73" t="str">
        <x:f>IF(AND(W$5&gt;=$E55,W$5&lt;=$F55),IF(W$5&lt;=$E55+ROUND(($F55-$E55)*$G55,0),2,1),"")</x:f>
      </x:c>
      <x:c r="X55" s="73" t="str">
        <x:f>IF(AND(X$5&gt;=$E55,X$5&lt;=$F55),IF(X$5&lt;=$E55+ROUND(($F55-$E55)*$G55,0),2,1),"")</x:f>
      </x:c>
      <x:c r="Y55" s="73" t="str">
        <x:f>IF(AND(Y$5&gt;=$E55,Y$5&lt;=$F55),IF(Y$5&lt;=$E55+ROUND(($F55-$E55)*$G55,0),2,1),"")</x:f>
      </x:c>
      <x:c r="Z55" s="73" t="str">
        <x:f>IF(AND(Z$5&gt;=$E55,Z$5&lt;=$F55),IF(Z$5&lt;=$E55+ROUND(($F55-$E55)*$G55,0),2,1),"")</x:f>
      </x:c>
      <x:c r="AA55" s="73" t="str">
        <x:f>IF(AND(AA$5&gt;=$E55,AA$5&lt;=$F55),IF(AA$5&lt;=$E55+ROUND(($F55-$E55)*$G55,0),2,1),"")</x:f>
      </x:c>
      <x:c r="AB55" s="73" t="str">
        <x:f>IF(AND(AB$5&gt;=$E55,AB$5&lt;=$F55),IF(AB$5&lt;=$E55+ROUND(($F55-$E55)*$G55,0),2,1),"")</x:f>
      </x:c>
      <x:c r="AC55" s="73" t="str">
        <x:f>IF(AND(AC$5&gt;=$E55,AC$5&lt;=$F55),IF(AC$5&lt;=$E55+ROUND(($F55-$E55)*$G55,0),2,1),"")</x:f>
      </x:c>
      <x:c r="AD55" s="73" t="str">
        <x:f>IF(AND(AD$5&gt;=$E55,AD$5&lt;=$F55),IF(AD$5&lt;=$E55+ROUND(($F55-$E55)*$G55,0),2,1),"")</x:f>
      </x:c>
      <x:c r="AE55" s="73" t="str">
        <x:f>IF(AND(AE$5&gt;=$E55,AE$5&lt;=$F55),IF(AE$5&lt;=$E55+ROUND(($F55-$E55)*$G55,0),2,1),"")</x:f>
      </x:c>
      <x:c r="AF55" s="73" t="str">
        <x:f>IF(AND(AF$5&gt;=$E55,AF$5&lt;=$F55),IF(AF$5&lt;=$E55+ROUND(($F55-$E55)*$G55,0),2,1),"")</x:f>
      </x:c>
      <x:c r="AG55" s="73" t="str">
        <x:f>IF(AND(AG$5&gt;=$E55,AG$5&lt;=$F55),IF(AG$5&lt;=$E55+ROUND(($F55-$E55)*$G55,0),2,1),"")</x:f>
      </x:c>
      <x:c r="AH55" s="73" t="str">
        <x:f>IF(AND(AH$5&gt;=$E55,AH$5&lt;=$F55),IF(AH$5&lt;=$E55+ROUND(($F55-$E55)*$G55,0),2,1),"")</x:f>
      </x:c>
      <x:c r="AI55" s="73" t="str">
        <x:f>IF(AND(AI$5&gt;=$E55,AI$5&lt;=$F55),IF(AI$5&lt;=$E55+ROUND(($F55-$E55)*$G55,0),2,1),"")</x:f>
      </x:c>
      <x:c r="AJ55" s="73" t="str">
        <x:f>IF(AND(AJ$5&gt;=$E55,AJ$5&lt;=$F55),IF(AJ$5&lt;=$E55+ROUND(($F55-$E55)*$G55,0),2,1),"")</x:f>
      </x:c>
      <x:c r="AK55" s="73" t="str">
        <x:f>IF(AND(AK$5&gt;=$E55,AK$5&lt;=$F55),IF(AK$5&lt;=$E55+ROUND(($F55-$E55)*$G55,0),2,1),"")</x:f>
      </x:c>
      <x:c r="AL55" s="73" t="str">
        <x:f>IF(AND(AL$5&gt;=$E55,AL$5&lt;=$F55),IF(AL$5&lt;=$E55+ROUND(($F55-$E55)*$G55,0),2,1),"")</x:f>
      </x:c>
      <x:c r="AM55" s="73" t="str">
        <x:f>IF(AND(AM$5&gt;=$E55,AM$5&lt;=$F55),IF(AM$5&lt;=$E55+ROUND(($F55-$E55)*$G55,0),2,1),"")</x:f>
      </x:c>
      <x:c r="AN55" s="73" t="str">
        <x:f>IF(AND(AN$5&gt;=$E55,AN$5&lt;=$F55),IF(AN$5&lt;=$E55+ROUND(($F55-$E55)*$G55,0),2,1),"")</x:f>
      </x:c>
      <x:c r="AO55" s="73" t="str">
        <x:f>IF(AND(AO$5&gt;=$E55,AO$5&lt;=$F55),IF(AO$5&lt;=$E55+ROUND(($F55-$E55)*$G55,0),2,1),"")</x:f>
      </x:c>
      <x:c r="AP55" s="73" t="str">
        <x:f>IF(AND(AP$5&gt;=$E55,AP$5&lt;=$F55),IF(AP$5&lt;=$E55+ROUND(($F55-$E55)*$G55,0),2,1),"")</x:f>
      </x:c>
      <x:c r="AQ55" s="73" t="str">
        <x:f>IF(AND(AQ$5&gt;=$E55,AQ$5&lt;=$F55),IF(AQ$5&lt;=$E55+ROUND(($F55-$E55)*$G55,0),2,1),"")</x:f>
      </x:c>
      <x:c r="AR55" s="73" t="str">
        <x:f>IF(AND(AR$5&gt;=$E55,AR$5&lt;=$F55),IF(AR$5&lt;=$E55+ROUND(($F55-$E55)*$G55,0),2,1),"")</x:f>
      </x:c>
      <x:c r="AS55" s="73" t="str">
        <x:f>IF(AND(AS$5&gt;=$E55,AS$5&lt;=$F55),IF(AS$5&lt;=$E55+ROUND(($F55-$E55)*$G55,0),2,1),"")</x:f>
      </x:c>
      <x:c r="AT55" s="73" t="str">
        <x:f>IF(AND(AT$5&gt;=$E55,AT$5&lt;=$F55),IF(AT$5&lt;=$E55+ROUND(($F55-$E55)*$G55,0),2,1),"")</x:f>
      </x:c>
      <x:c r="AU55" s="73" t="str">
        <x:f>IF(AND(AU$5&gt;=$E55,AU$5&lt;=$F55),IF(AU$5&lt;=$E55+ROUND(($F55-$E55)*$G55,0),2,1),"")</x:f>
      </x:c>
      <x:c r="AV55" s="73" t="str">
        <x:f>IF(AND(AV$5&gt;=$E55,AV$5&lt;=$F55),IF(AV$5&lt;=$E55+ROUND(($F55-$E55)*$G55,0),2,1),"")</x:f>
      </x:c>
      <x:c r="AW55" s="73" t="str">
        <x:f>IF(AND(AW$5&gt;=$E55,AW$5&lt;=$F55),IF(AW$5&lt;=$E55+ROUND(($F55-$E55)*$G55,0),2,1),"")</x:f>
      </x:c>
      <x:c r="AX55" s="73" t="str">
        <x:f>IF(AND(AX$5&gt;=$E55,AX$5&lt;=$F55),IF(AX$5&lt;=$E55+ROUND(($F55-$E55)*$G55,0),2,1),"")</x:f>
      </x:c>
      <x:c r="AY55" s="73" t="str">
        <x:f>IF(AND(AY$5&gt;=$E55,AY$5&lt;=$F55),IF(AY$5&lt;=$E55+ROUND(($F55-$E55)*$G55,0),2,1),"")</x:f>
      </x:c>
      <x:c r="AZ55" s="73" t="str">
        <x:f>IF(AND(AZ$5&gt;=$E55,AZ$5&lt;=$F55),IF(AZ$5&lt;=$E55+ROUND(($F55-$E55)*$G55,0),2,1),"")</x:f>
      </x:c>
      <x:c r="BA55" s="73" t="str">
        <x:f>IF(AND(BA$5&gt;=$E55,BA$5&lt;=$F55),IF(BA$5&lt;=$E55+ROUND(($F55-$E55)*$G55,0),2,1),"")</x:f>
      </x:c>
      <x:c r="BB55" s="73" t="str">
        <x:f>IF(AND(BB$5&gt;=$E55,BB$5&lt;=$F55),IF(BB$5&lt;=$E55+ROUND(($F55-$E55)*$G55,0),2,1),"")</x:f>
      </x:c>
      <x:c r="BC55" s="73" t="str">
        <x:f>IF(AND(BC$5&gt;=$E55,BC$5&lt;=$F55),IF(BC$5&lt;=$E55+ROUND(($F55-$E55)*$G55,0),2,1),"")</x:f>
      </x:c>
      <x:c r="BD55" s="73" t="str">
        <x:f>IF(AND(BD$5&gt;=$E55,BD$5&lt;=$F55),IF(BD$5&lt;=$E55+ROUND(($F55-$E55)*$G55,0),2,1),"")</x:f>
      </x:c>
      <x:c r="BE55" s="73" t="str">
        <x:f>IF(AND(BE$5&gt;=$E55,BE$5&lt;=$F55),IF(BE$5&lt;=$E55+ROUND(($F55-$E55)*$G55,0),2,1),"")</x:f>
      </x:c>
      <x:c r="BF55" s="73" t="str">
        <x:f>IF(AND(BF$5&gt;=$E55,BF$5&lt;=$F55),IF(BF$5&lt;=$E55+ROUND(($F55-$E55)*$G55,0),2,1),"")</x:f>
      </x:c>
      <x:c r="BG55" s="73" t="str">
        <x:f>IF(AND(BG$5&gt;=$E55,BG$5&lt;=$F55),IF(BG$5&lt;=$E55+ROUND(($F55-$E55)*$G55,0),2,1),"")</x:f>
      </x:c>
      <x:c r="BH55" s="73" t="str">
        <x:f>IF(AND(BH$5&gt;=$E55,BH$5&lt;=$F55),IF(BH$5&lt;=$E55+ROUND(($F55-$E55)*$G55,0),2,1),"")</x:f>
      </x:c>
      <x:c r="BI55" s="73" t="str">
        <x:f>IF(AND(BI$5&gt;=$E55,BI$5&lt;=$F55),IF(BI$5&lt;=$E55+ROUND(($F55-$E55)*$G55,0),2,1),"")</x:f>
      </x:c>
      <x:c r="BJ55" s="73" t="str">
        <x:f>IF(AND(BJ$5&gt;=$E55,BJ$5&lt;=$F55),IF(BJ$5&lt;=$E55+ROUND(($F55-$E55)*$G55,0),2,1),"")</x:f>
      </x:c>
      <x:c r="BK55" s="73" t="str">
        <x:f>IF(AND(BK$5&gt;=$E55,BK$5&lt;=$F55),IF(BK$5&lt;=$E55+ROUND(($F55-$E55)*$G55,0),2,1),"")</x:f>
      </x:c>
      <x:c r="BL55" s="73" t="str">
        <x:f>IF(AND(BL$5&gt;=$E55,BL$5&lt;=$F55),IF(BL$5&lt;=$E55+ROUND(($F55-$E55)*$G55,0),2,1),"")</x:f>
      </x:c>
      <x:c r="BM55" s="73" t="str">
        <x:f>IF(AND(BM$5&gt;=$E55,BM$5&lt;=$F55),IF(BM$5&lt;=$E55+ROUND(($F55-$E55)*$G55,0),2,1),"")</x:f>
      </x:c>
      <x:c r="BN55" s="73" t="str">
        <x:f>IF(AND(BN$5&gt;=$E55,BN$5&lt;=$F55),IF(BN$5&lt;=$E55+ROUND(($F55-$E55)*$G55,0),2,1),"")</x:f>
      </x:c>
      <x:c r="BO55" s="73" t="str">
        <x:f>IF(AND(BO$5&gt;=$E55,BO$5&lt;=$F55),IF(BO$5&lt;=$E55+ROUND(($F55-$E55)*$G55,0),2,1),"")</x:f>
      </x:c>
      <x:c r="BP55" s="73" t="str">
        <x:f>IF(AND(BP$5&gt;=$E55,BP$5&lt;=$F55),IF(BP$5&lt;=$E55+ROUND(($F55-$E55)*$G55,0),2,1),"")</x:f>
      </x:c>
      <x:c r="BQ55" s="73" t="str">
        <x:f>IF(AND(BQ$5&gt;=$E55,BQ$5&lt;=$F55),IF(BQ$5&lt;=$E55+ROUND(($F55-$E55)*$G55,0),2,1),"")</x:f>
      </x:c>
      <x:c r="BR55" s="73" t="str">
        <x:f>IF(AND(BR$5&gt;=$E55,BR$5&lt;=$F55),IF(BR$5&lt;=$E55+ROUND(($F55-$E55)*$G55,0),2,1),"")</x:f>
      </x:c>
      <x:c r="BS55" s="73" t="str">
        <x:f>IF(AND(BS$5&gt;=$E55,BS$5&lt;=$F55),IF(BS$5&lt;=$E55+ROUND(($F55-$E55)*$G55,0),2,1),"")</x:f>
      </x:c>
      <x:c r="BT55" s="73" t="str">
        <x:f>IF(AND(BT$5&gt;=$E55,BT$5&lt;=$F55),IF(BT$5&lt;=$E55+ROUND(($F55-$E55)*$G55,0),2,1),"")</x:f>
      </x:c>
      <x:c r="BU55" s="73" t="str">
        <x:f>IF(AND(BU$5&gt;=$E55,BU$5&lt;=$F55),IF(BU$5&lt;=$E55+ROUND(($F55-$E55)*$G55,0),2,1),"")</x:f>
      </x:c>
      <x:c r="BV55" s="73" t="str">
        <x:f>IF(AND(BV$5&gt;=$E55,BV$5&lt;=$F55),IF(BV$5&lt;=$E55+ROUND(($F55-$E55)*$G55,0),2,1),"")</x:f>
      </x:c>
      <x:c r="BW55" s="73" t="str">
        <x:f>IF(AND(BW$5&gt;=$E55,BW$5&lt;=$F55),IF(BW$5&lt;=$E55+ROUND(($F55-$E55)*$G55,0),2,1),"")</x:f>
      </x:c>
      <x:c r="BX55" s="73" t="str">
        <x:f>IF(AND(BX$5&gt;=$E55,BX$5&lt;=$F55),IF(BX$5&lt;=$E55+ROUND(($F55-$E55)*$G55,0),2,1),"")</x:f>
      </x:c>
    </x:row>
    <x:row r="56" ht="22" customHeight="1"/>
    <x:row r="57" ht="22" customHeight="1"/>
    <x:row r="58" ht="22" customHeight="1"/>
    <x:row r="59" ht="22" customHeight="1"/>
    <x:row r="60" ht="22" customHeight="1"/>
  </x:sheetData>
  <x:mergeCells>
    <x:mergeCell ref="A1:H1"/>
    <x:mergeCell ref="A2:H2"/>
    <x:mergeCell ref="A4:BX4"/>
  </x:mergeCells>
  <x:conditionalFormatting sqref="I6:BX55">
    <x:cfRule type="cellIs" dxfId="6" priority="1" operator="equal">
      <x:formula>1</x:formula>
    </x:cfRule>
    <x:cfRule type="cellIs" dxfId="7" priority="2" operator="equal">
      <x:formula>2</x:formula>
    </x:cfRule>
  </x:conditionalFormatting>
  <x:conditionalFormatting sqref="D6:D55">
    <x:cfRule type="containsText" dxfId="8" priority="3" operator="containsText" text="Blocked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18" hidden="0" customWidth="1"/>
    <x:col min="5" max="5" width="16" hidden="0" customWidth="1"/>
    <x:col min="6" max="6" width="17" hidden="0" customWidth="1"/>
    <x:col min="7" max="7" width="18" hidden="0" customWidth="1"/>
    <x:col min="8" max="8" width="14" hidden="0" customWidth="1"/>
    <x:col min="9" max="9" width="18" hidden="0" customWidth="1"/>
    <x:col min="10" max="10" width="40" hidden="0" customWidth="1"/>
    <x:col min="11" max="11" width="4" hidden="0" customWidth="1"/>
    <x:col min="12" max="12" width="22" hidden="0" customWidth="1"/>
    <x:col min="13" max="13" width="18" hidden="0" customWidth="1"/>
  </x:cols>
  <x:sheetData>
    <x:row r="1" ht="22" customHeight="1">
      <x:c r="A1" s="1" t="str">
        <x:v>Project Budget</x:v>
      </x:c>
    </x:row>
    <x:row r="2" ht="22" customHeight="1">
      <x:c r="A2" s="2" t="str">
        <x:v>Compare planned, committed, and actual costs by project category.</x:v>
      </x:c>
    </x:row>
    <x:row r="3" ht="22" customHeight="1"/>
    <x:row r="4" ht="22" customHeight="1">
      <x:c r="A4" s="6" t="str">
        <x:v>Enter planned, committed, and actual amounts in orange cells. Remaining budget and variance calculate automatically.</x:v>
      </x:c>
    </x:row>
    <x:row r="5" ht="22" customHeight="1"/>
    <x:row r="6" ht="22" customHeight="1">
      <x:c r="A6" s="36" t="str">
        <x:v>Category</x:v>
      </x:c>
      <x:c r="B6" s="37" t="str">
        <x:v>Cost Item</x:v>
      </x:c>
      <x:c r="C6" s="37" t="str">
        <x:v>Owner</x:v>
      </x:c>
      <x:c r="D6" s="37" t="str">
        <x:v>Planned Budget</x:v>
      </x:c>
      <x:c r="E6" s="37" t="str">
        <x:v>Committed</x:v>
      </x:c>
      <x:c r="F6" s="37" t="str">
        <x:v>Actual Cost</x:v>
      </x:c>
      <x:c r="G6" s="37" t="str">
        <x:v>Budget Remaining</x:v>
      </x:c>
      <x:c r="H6" s="37" t="str">
        <x:v>Variance %</x:v>
      </x:c>
      <x:c r="I6" s="37" t="str">
        <x:v>Budget Status</x:v>
      </x:c>
      <x:c r="J6" s="38" t="str">
        <x:v>Notes</x:v>
      </x:c>
      <x:c r="L6" s="36" t="str">
        <x:v>Budget metric</x:v>
      </x:c>
      <x:c r="M6" s="38" t="str">
        <x:v>Value</x:v>
      </x:c>
    </x:row>
    <x:row r="7" ht="22" customHeight="1">
      <x:c r="A7" s="44" t="str">
        <x:v>Labor</x:v>
      </x:c>
      <x:c r="B7" s="44" t="str">
        <x:v>Project management</x:v>
      </x:c>
      <x:c r="C7" s="44" t="str">
        <x:v>Daniel Brooks</x:v>
      </x:c>
      <x:c r="D7" s="54" t="n">
        <x:v>18000</x:v>
      </x:c>
      <x:c r="E7" s="54" t="n">
        <x:v>15000</x:v>
      </x:c>
      <x:c r="F7" s="54" t="n">
        <x:v>14800</x:v>
      </x:c>
      <x:c r="G7" s="55" t="n">
        <x:f>IF(B7="","",D7-F7)</x:f>
        <x:v>3200</x:v>
      </x:c>
      <x:c r="H7" s="66" t="n">
        <x:f>IF(B7="","",IFERROR((D7-F7)/D7,0))</x:f>
        <x:v>0.17777777777777778</x:v>
      </x:c>
      <x:c r="I7" s="48" t="str">
        <x:f>IF(B7="","",IF(F7&gt;D7,"OVER BUDGET",IF(E7&gt;D7,"AT RISK","ON TRACK")))</x:f>
        <x:v>ON TRACK</x:v>
      </x:c>
      <x:c r="J7" s="58"/>
      <x:c r="L7" s="17" t="str">
        <x:v>Approved Budget</x:v>
      </x:c>
      <x:c r="M7" s="81" t="n">
        <x:f>'Project Setup'!B13</x:f>
        <x:v>180000</x:v>
      </x:c>
    </x:row>
    <x:row r="8" ht="22" customHeight="1">
      <x:c r="A8" s="45" t="str">
        <x:v>Labor</x:v>
      </x:c>
      <x:c r="B8" s="45" t="str">
        <x:v>Discovery and analysis</x:v>
      </x:c>
      <x:c r="C8" s="45" t="str">
        <x:v>James Wilson</x:v>
      </x:c>
      <x:c r="D8" s="56" t="n">
        <x:v>12000</x:v>
      </x:c>
      <x:c r="E8" s="56" t="n">
        <x:v>9800</x:v>
      </x:c>
      <x:c r="F8" s="56" t="n">
        <x:v>8600</x:v>
      </x:c>
      <x:c r="G8" s="57" t="n">
        <x:f>IF(B8="","",D8-F8)</x:f>
        <x:v>3400</x:v>
      </x:c>
      <x:c r="H8" s="67" t="n">
        <x:f>IF(B8="","",IFERROR((D8-F8)/D8,0))</x:f>
        <x:v>0.2833333333333333</x:v>
      </x:c>
      <x:c r="I8" s="49" t="str">
        <x:f>IF(B8="","",IF(F8&gt;D8,"OVER BUDGET",IF(E8&gt;D8,"AT RISK","ON TRACK")))</x:f>
        <x:v>ON TRACK</x:v>
      </x:c>
      <x:c r="J8" s="59"/>
      <x:c r="L8" s="18" t="str">
        <x:v>Planned Budget</x:v>
      </x:c>
      <x:c r="M8" s="82" t="n">
        <x:f>SUM(D7:D105)</x:f>
        <x:v>180000</x:v>
      </x:c>
    </x:row>
    <x:row r="9" ht="22" customHeight="1">
      <x:c r="A9" s="45" t="str">
        <x:v>Labor</x:v>
      </x:c>
      <x:c r="B9" s="45" t="str">
        <x:v>UX and visual design</x:v>
      </x:c>
      <x:c r="C9" s="45" t="str">
        <x:v>Aisha Khan</x:v>
      </x:c>
      <x:c r="D9" s="56" t="n">
        <x:v>23000</x:v>
      </x:c>
      <x:c r="E9" s="56" t="n">
        <x:v>19000</x:v>
      </x:c>
      <x:c r="F9" s="56" t="n">
        <x:v>15200</x:v>
      </x:c>
      <x:c r="G9" s="57" t="n">
        <x:f>IF(B9="","",D9-F9)</x:f>
        <x:v>7800</x:v>
      </x:c>
      <x:c r="H9" s="67" t="n">
        <x:f>IF(B9="","",IFERROR((D9-F9)/D9,0))</x:f>
        <x:v>0.3391304347826087</x:v>
      </x:c>
      <x:c r="I9" s="49" t="str">
        <x:f>IF(B9="","",IF(F9&gt;D9,"OVER BUDGET",IF(E9&gt;D9,"AT RISK","ON TRACK")))</x:f>
        <x:v>ON TRACK</x:v>
      </x:c>
      <x:c r="J9" s="59"/>
      <x:c r="L9" s="18" t="str">
        <x:v>Actual Cost</x:v>
      </x:c>
      <x:c r="M9" s="82" t="n">
        <x:f>SUM(F7:F105)</x:f>
        <x:v>75300</x:v>
      </x:c>
    </x:row>
    <x:row r="10" ht="22" customHeight="1">
      <x:c r="A10" s="45" t="str">
        <x:v>Labor</x:v>
      </x:c>
      <x:c r="B10" s="45" t="str">
        <x:v>Frontend development</x:v>
      </x:c>
      <x:c r="C10" s="45" t="str">
        <x:v>Marcus Lee</x:v>
      </x:c>
      <x:c r="D10" s="56" t="n">
        <x:v>32000</x:v>
      </x:c>
      <x:c r="E10" s="56" t="n">
        <x:v>26000</x:v>
      </x:c>
      <x:c r="F10" s="56" t="n">
        <x:v>12400</x:v>
      </x:c>
      <x:c r="G10" s="57" t="n">
        <x:f>IF(B10="","",D10-F10)</x:f>
        <x:v>19600</x:v>
      </x:c>
      <x:c r="H10" s="67" t="n">
        <x:f>IF(B10="","",IFERROR((D10-F10)/D10,0))</x:f>
        <x:v>0.6125</x:v>
      </x:c>
      <x:c r="I10" s="49" t="str">
        <x:f>IF(B10="","",IF(F10&gt;D10,"OVER BUDGET",IF(E10&gt;D10,"AT RISK","ON TRACK")))</x:f>
        <x:v>ON TRACK</x:v>
      </x:c>
      <x:c r="J10" s="59"/>
      <x:c r="L10" s="19" t="str">
        <x:v>Remaining</x:v>
      </x:c>
      <x:c r="M10" s="83" t="n">
        <x:f>M7-M9</x:f>
        <x:v>104700</x:v>
      </x:c>
    </x:row>
    <x:row r="11" ht="22" customHeight="1">
      <x:c r="A11" s="45" t="str">
        <x:v>Labor</x:v>
      </x:c>
      <x:c r="B11" s="45" t="str">
        <x:v>Backend development</x:v>
      </x:c>
      <x:c r="C11" s="45" t="str">
        <x:v>Sofia Patel</x:v>
      </x:c>
      <x:c r="D11" s="56" t="n">
        <x:v>28000</x:v>
      </x:c>
      <x:c r="E11" s="56" t="n">
        <x:v>22000</x:v>
      </x:c>
      <x:c r="F11" s="56" t="n">
        <x:v>9800</x:v>
      </x:c>
      <x:c r="G11" s="57" t="n">
        <x:f>IF(B11="","",D11-F11)</x:f>
        <x:v>18200</x:v>
      </x:c>
      <x:c r="H11" s="67" t="n">
        <x:f>IF(B11="","",IFERROR((D11-F11)/D11,0))</x:f>
        <x:v>0.65</x:v>
      </x:c>
      <x:c r="I11" s="49" t="str">
        <x:f>IF(B11="","",IF(F11&gt;D11,"OVER BUDGET",IF(E11&gt;D11,"AT RISK","ON TRACK")))</x:f>
        <x:v>ON TRACK</x:v>
      </x:c>
      <x:c r="J11" s="59"/>
    </x:row>
    <x:row r="12" ht="22" customHeight="1">
      <x:c r="A12" s="45" t="str">
        <x:v>Labor</x:v>
      </x:c>
      <x:c r="B12" s="45" t="str">
        <x:v>QA and testing</x:v>
      </x:c>
      <x:c r="C12" s="45" t="str">
        <x:v>Nina Garcia</x:v>
      </x:c>
      <x:c r="D12" s="56" t="n">
        <x:v>16000</x:v>
      </x:c>
      <x:c r="E12" s="56" t="n">
        <x:v>9000</x:v>
      </x:c>
      <x:c r="F12" s="56" t="n">
        <x:v>2400</x:v>
      </x:c>
      <x:c r="G12" s="57" t="n">
        <x:f>IF(B12="","",D12-F12)</x:f>
        <x:v>13600</x:v>
      </x:c>
      <x:c r="H12" s="67" t="n">
        <x:f>IF(B12="","",IFERROR((D12-F12)/D12,0))</x:f>
        <x:v>0.85</x:v>
      </x:c>
      <x:c r="I12" s="49" t="str">
        <x:f>IF(B12="","",IF(F12&gt;D12,"OVER BUDGET",IF(E12&gt;D12,"AT RISK","ON TRACK")))</x:f>
        <x:v>ON TRACK</x:v>
      </x:c>
      <x:c r="J12" s="59"/>
    </x:row>
    <x:row r="13" ht="22" customHeight="1">
      <x:c r="A13" s="45" t="str">
        <x:v>Content</x:v>
      </x:c>
      <x:c r="B13" s="45" t="str">
        <x:v>Copy and SEO</x:v>
      </x:c>
      <x:c r="C13" s="45" t="str">
        <x:v>Emily Chen</x:v>
      </x:c>
      <x:c r="D13" s="56" t="n">
        <x:v>13000</x:v>
      </x:c>
      <x:c r="E13" s="56" t="n">
        <x:v>8500</x:v>
      </x:c>
      <x:c r="F13" s="56" t="n">
        <x:v>3100</x:v>
      </x:c>
      <x:c r="G13" s="57" t="n">
        <x:f>IF(B13="","",D13-F13)</x:f>
        <x:v>9900</x:v>
      </x:c>
      <x:c r="H13" s="67" t="n">
        <x:f>IF(B13="","",IFERROR((D13-F13)/D13,0))</x:f>
        <x:v>0.7615384615384615</x:v>
      </x:c>
      <x:c r="I13" s="49" t="str">
        <x:f>IF(B13="","",IF(F13&gt;D13,"OVER BUDGET",IF(E13&gt;D13,"AT RISK","ON TRACK")))</x:f>
        <x:v>ON TRACK</x:v>
      </x:c>
      <x:c r="J13" s="59"/>
    </x:row>
    <x:row r="14" ht="22" customHeight="1">
      <x:c r="A14" s="45" t="str">
        <x:v>Software</x:v>
      </x:c>
      <x:c r="B14" s="45" t="str">
        <x:v>Design and testing tools</x:v>
      </x:c>
      <x:c r="C14" s="45" t="str">
        <x:v>Daniel Brooks</x:v>
      </x:c>
      <x:c r="D14" s="56" t="n">
        <x:v>6500</x:v>
      </x:c>
      <x:c r="E14" s="56" t="n">
        <x:v>6200</x:v>
      </x:c>
      <x:c r="F14" s="56" t="n">
        <x:v>6200</x:v>
      </x:c>
      <x:c r="G14" s="57" t="n">
        <x:f>IF(B14="","",D14-F14)</x:f>
        <x:v>300</x:v>
      </x:c>
      <x:c r="H14" s="67" t="n">
        <x:f>IF(B14="","",IFERROR((D14-F14)/D14,0))</x:f>
        <x:v>0.046153846153846156</x:v>
      </x:c>
      <x:c r="I14" s="49" t="str">
        <x:f>IF(B14="","",IF(F14&gt;D14,"OVER BUDGET",IF(E14&gt;D14,"AT RISK","ON TRACK")))</x:f>
        <x:v>ON TRACK</x:v>
      </x:c>
      <x:c r="J14" s="59"/>
    </x:row>
    <x:row r="15" ht="22" customHeight="1">
      <x:c r="A15" s="45" t="str">
        <x:v>Infrastructure</x:v>
      </x:c>
      <x:c r="B15" s="45" t="str">
        <x:v>Hosting and deployment</x:v>
      </x:c>
      <x:c r="C15" s="45" t="str">
        <x:v>Sofia Patel</x:v>
      </x:c>
      <x:c r="D15" s="56" t="n">
        <x:v>8500</x:v>
      </x:c>
      <x:c r="E15" s="56" t="n">
        <x:v>7000</x:v>
      </x:c>
      <x:c r="F15" s="56" t="n">
        <x:v>2800</x:v>
      </x:c>
      <x:c r="G15" s="57" t="n">
        <x:f>IF(B15="","",D15-F15)</x:f>
        <x:v>5700</x:v>
      </x:c>
      <x:c r="H15" s="67" t="n">
        <x:f>IF(B15="","",IFERROR((D15-F15)/D15,0))</x:f>
        <x:v>0.6705882352941176</x:v>
      </x:c>
      <x:c r="I15" s="49" t="str">
        <x:f>IF(B15="","",IF(F15&gt;D15,"OVER BUDGET",IF(E15&gt;D15,"AT RISK","ON TRACK")))</x:f>
        <x:v>ON TRACK</x:v>
      </x:c>
      <x:c r="J15" s="59"/>
    </x:row>
    <x:row r="16" ht="22" customHeight="1">
      <x:c r="A16" s="45" t="str">
        <x:v>External</x:v>
      </x:c>
      <x:c r="B16" s="45" t="str">
        <x:v>Accessibility audit</x:v>
      </x:c>
      <x:c r="C16" s="45" t="str">
        <x:v>Daniel Brooks</x:v>
      </x:c>
      <x:c r="D16" s="56" t="n">
        <x:v>9000</x:v>
      </x:c>
      <x:c r="E16" s="56" t="n">
        <x:v>9000</x:v>
      </x:c>
      <x:c r="F16" s="56" t="n">
        <x:v>0</x:v>
      </x:c>
      <x:c r="G16" s="57" t="n">
        <x:f>IF(B16="","",D16-F16)</x:f>
        <x:v>9000</x:v>
      </x:c>
      <x:c r="H16" s="67" t="n">
        <x:f>IF(B16="","",IFERROR((D16-F16)/D16,0))</x:f>
        <x:v>1</x:v>
      </x:c>
      <x:c r="I16" s="49" t="str">
        <x:f>IF(B16="","",IF(F16&gt;D16,"OVER BUDGET",IF(E16&gt;D16,"AT RISK","ON TRACK")))</x:f>
        <x:v>ON TRACK</x:v>
      </x:c>
      <x:c r="J16" s="59"/>
    </x:row>
    <x:row r="17" ht="22" customHeight="1">
      <x:c r="A17" s="45" t="str">
        <x:v>Contingency</x:v>
      </x:c>
      <x:c r="B17" s="45" t="str">
        <x:v>Project contingency</x:v>
      </x:c>
      <x:c r="C17" s="45" t="str">
        <x:v>Daniel Brooks</x:v>
      </x:c>
      <x:c r="D17" s="56" t="n">
        <x:v>14000</x:v>
      </x:c>
      <x:c r="E17" s="56" t="n">
        <x:v>0</x:v>
      </x:c>
      <x:c r="F17" s="56" t="n">
        <x:v>0</x:v>
      </x:c>
      <x:c r="G17" s="57" t="n">
        <x:f>IF(B17="","",D17-F17)</x:f>
        <x:v>14000</x:v>
      </x:c>
      <x:c r="H17" s="67" t="n">
        <x:f>IF(B17="","",IFERROR((D17-F17)/D17,0))</x:f>
        <x:v>1</x:v>
      </x:c>
      <x:c r="I17" s="49" t="str">
        <x:f>IF(B17="","",IF(F17&gt;D17,"OVER BUDGET",IF(E17&gt;D17,"AT RISK","ON TRACK")))</x:f>
        <x:v>ON TRACK</x:v>
      </x:c>
      <x:c r="J17" s="59"/>
    </x:row>
    <x:row r="18" ht="22" customHeight="1">
      <x:c r="A18" s="45"/>
      <x:c r="B18" s="45"/>
      <x:c r="C18" s="45"/>
      <x:c r="D18" s="56"/>
      <x:c r="E18" s="56"/>
      <x:c r="F18" s="56"/>
      <x:c r="G18" s="57" t="str">
        <x:f>IF(B18="","",D18-F18)</x:f>
      </x:c>
      <x:c r="H18" s="67" t="str">
        <x:f>IF(B18="","",IFERROR((D18-F18)/D18,0))</x:f>
      </x:c>
      <x:c r="I18" s="49" t="str">
        <x:f>IF(B18="","",IF(F18&gt;D18,"OVER BUDGET",IF(E18&gt;D18,"AT RISK","ON TRACK")))</x:f>
      </x:c>
      <x:c r="J18" s="59"/>
    </x:row>
    <x:row r="19" ht="22" customHeight="1">
      <x:c r="A19" s="45"/>
      <x:c r="B19" s="45"/>
      <x:c r="C19" s="45"/>
      <x:c r="D19" s="56"/>
      <x:c r="E19" s="56"/>
      <x:c r="F19" s="56"/>
      <x:c r="G19" s="57" t="str">
        <x:f>IF(B19="","",D19-F19)</x:f>
      </x:c>
      <x:c r="H19" s="67" t="str">
        <x:f>IF(B19="","",IFERROR((D19-F19)/D19,0))</x:f>
      </x:c>
      <x:c r="I19" s="49" t="str">
        <x:f>IF(B19="","",IF(F19&gt;D19,"OVER BUDGET",IF(E19&gt;D19,"AT RISK","ON TRACK")))</x:f>
      </x:c>
      <x:c r="J19" s="59"/>
    </x:row>
    <x:row r="20" ht="22" customHeight="1">
      <x:c r="A20" s="45"/>
      <x:c r="B20" s="45"/>
      <x:c r="C20" s="45"/>
      <x:c r="D20" s="56"/>
      <x:c r="E20" s="56"/>
      <x:c r="F20" s="56"/>
      <x:c r="G20" s="57" t="str">
        <x:f>IF(B20="","",D20-F20)</x:f>
      </x:c>
      <x:c r="H20" s="67" t="str">
        <x:f>IF(B20="","",IFERROR((D20-F20)/D20,0))</x:f>
      </x:c>
      <x:c r="I20" s="49" t="str">
        <x:f>IF(B20="","",IF(F20&gt;D20,"OVER BUDGET",IF(E20&gt;D20,"AT RISK","ON TRACK")))</x:f>
      </x:c>
      <x:c r="J20" s="59"/>
    </x:row>
    <x:row r="21" ht="22" customHeight="1">
      <x:c r="A21" s="45"/>
      <x:c r="B21" s="45"/>
      <x:c r="C21" s="45"/>
      <x:c r="D21" s="56"/>
      <x:c r="E21" s="56"/>
      <x:c r="F21" s="56"/>
      <x:c r="G21" s="57" t="str">
        <x:f>IF(B21="","",D21-F21)</x:f>
      </x:c>
      <x:c r="H21" s="67" t="str">
        <x:f>IF(B21="","",IFERROR((D21-F21)/D21,0))</x:f>
      </x:c>
      <x:c r="I21" s="49" t="str">
        <x:f>IF(B21="","",IF(F21&gt;D21,"OVER BUDGET",IF(E21&gt;D21,"AT RISK","ON TRACK")))</x:f>
      </x:c>
      <x:c r="J21" s="59"/>
    </x:row>
    <x:row r="22" ht="22" customHeight="1">
      <x:c r="A22" s="45"/>
      <x:c r="B22" s="45"/>
      <x:c r="C22" s="45"/>
      <x:c r="D22" s="56"/>
      <x:c r="E22" s="56"/>
      <x:c r="F22" s="56"/>
      <x:c r="G22" s="57" t="str">
        <x:f>IF(B22="","",D22-F22)</x:f>
      </x:c>
      <x:c r="H22" s="67" t="str">
        <x:f>IF(B22="","",IFERROR((D22-F22)/D22,0))</x:f>
      </x:c>
      <x:c r="I22" s="49" t="str">
        <x:f>IF(B22="","",IF(F22&gt;D22,"OVER BUDGET",IF(E22&gt;D22,"AT RISK","ON TRACK")))</x:f>
      </x:c>
      <x:c r="J22" s="59"/>
    </x:row>
    <x:row r="23" ht="22" customHeight="1">
      <x:c r="A23" s="45"/>
      <x:c r="B23" s="45"/>
      <x:c r="C23" s="45"/>
      <x:c r="D23" s="56"/>
      <x:c r="E23" s="56"/>
      <x:c r="F23" s="56"/>
      <x:c r="G23" s="57" t="str">
        <x:f>IF(B23="","",D23-F23)</x:f>
      </x:c>
      <x:c r="H23" s="67" t="str">
        <x:f>IF(B23="","",IFERROR((D23-F23)/D23,0))</x:f>
      </x:c>
      <x:c r="I23" s="49" t="str">
        <x:f>IF(B23="","",IF(F23&gt;D23,"OVER BUDGET",IF(E23&gt;D23,"AT RISK","ON TRACK")))</x:f>
      </x:c>
      <x:c r="J23" s="59"/>
    </x:row>
    <x:row r="24" ht="22" customHeight="1">
      <x:c r="A24" s="45"/>
      <x:c r="B24" s="45"/>
      <x:c r="C24" s="45"/>
      <x:c r="D24" s="56"/>
      <x:c r="E24" s="56"/>
      <x:c r="F24" s="56"/>
      <x:c r="G24" s="57" t="str">
        <x:f>IF(B24="","",D24-F24)</x:f>
      </x:c>
      <x:c r="H24" s="67" t="str">
        <x:f>IF(B24="","",IFERROR((D24-F24)/D24,0))</x:f>
      </x:c>
      <x:c r="I24" s="49" t="str">
        <x:f>IF(B24="","",IF(F24&gt;D24,"OVER BUDGET",IF(E24&gt;D24,"AT RISK","ON TRACK")))</x:f>
      </x:c>
      <x:c r="J24" s="59"/>
    </x:row>
    <x:row r="25" ht="22" customHeight="1">
      <x:c r="A25" s="45"/>
      <x:c r="B25" s="45"/>
      <x:c r="C25" s="45"/>
      <x:c r="D25" s="56"/>
      <x:c r="E25" s="56"/>
      <x:c r="F25" s="56"/>
      <x:c r="G25" s="57" t="str">
        <x:f>IF(B25="","",D25-F25)</x:f>
      </x:c>
      <x:c r="H25" s="67" t="str">
        <x:f>IF(B25="","",IFERROR((D25-F25)/D25,0))</x:f>
      </x:c>
      <x:c r="I25" s="49" t="str">
        <x:f>IF(B25="","",IF(F25&gt;D25,"OVER BUDGET",IF(E25&gt;D25,"AT RISK","ON TRACK")))</x:f>
      </x:c>
      <x:c r="J25" s="59"/>
    </x:row>
    <x:row r="26" ht="22" customHeight="1">
      <x:c r="A26" s="45"/>
      <x:c r="B26" s="45"/>
      <x:c r="C26" s="45"/>
      <x:c r="D26" s="56"/>
      <x:c r="E26" s="56"/>
      <x:c r="F26" s="56"/>
      <x:c r="G26" s="57" t="str">
        <x:f>IF(B26="","",D26-F26)</x:f>
      </x:c>
      <x:c r="H26" s="67" t="str">
        <x:f>IF(B26="","",IFERROR((D26-F26)/D26,0))</x:f>
      </x:c>
      <x:c r="I26" s="49" t="str">
        <x:f>IF(B26="","",IF(F26&gt;D26,"OVER BUDGET",IF(E26&gt;D26,"AT RISK","ON TRACK")))</x:f>
      </x:c>
      <x:c r="J26" s="59"/>
    </x:row>
    <x:row r="27" ht="22" customHeight="1">
      <x:c r="A27" s="45"/>
      <x:c r="B27" s="45"/>
      <x:c r="C27" s="45"/>
      <x:c r="D27" s="56"/>
      <x:c r="E27" s="56"/>
      <x:c r="F27" s="56"/>
      <x:c r="G27" s="57" t="str">
        <x:f>IF(B27="","",D27-F27)</x:f>
      </x:c>
      <x:c r="H27" s="67" t="str">
        <x:f>IF(B27="","",IFERROR((D27-F27)/D27,0))</x:f>
      </x:c>
      <x:c r="I27" s="49" t="str">
        <x:f>IF(B27="","",IF(F27&gt;D27,"OVER BUDGET",IF(E27&gt;D27,"AT RISK","ON TRACK")))</x:f>
      </x:c>
      <x:c r="J27" s="59"/>
    </x:row>
    <x:row r="28" ht="22" customHeight="1">
      <x:c r="A28" s="45"/>
      <x:c r="B28" s="45"/>
      <x:c r="C28" s="45"/>
      <x:c r="D28" s="56"/>
      <x:c r="E28" s="56"/>
      <x:c r="F28" s="56"/>
      <x:c r="G28" s="57" t="str">
        <x:f>IF(B28="","",D28-F28)</x:f>
      </x:c>
      <x:c r="H28" s="67" t="str">
        <x:f>IF(B28="","",IFERROR((D28-F28)/D28,0))</x:f>
      </x:c>
      <x:c r="I28" s="49" t="str">
        <x:f>IF(B28="","",IF(F28&gt;D28,"OVER BUDGET",IF(E28&gt;D28,"AT RISK","ON TRACK")))</x:f>
      </x:c>
      <x:c r="J28" s="59"/>
    </x:row>
    <x:row r="29" ht="22" customHeight="1">
      <x:c r="A29" s="45"/>
      <x:c r="B29" s="45"/>
      <x:c r="C29" s="45"/>
      <x:c r="D29" s="56"/>
      <x:c r="E29" s="56"/>
      <x:c r="F29" s="56"/>
      <x:c r="G29" s="57" t="str">
        <x:f>IF(B29="","",D29-F29)</x:f>
      </x:c>
      <x:c r="H29" s="67" t="str">
        <x:f>IF(B29="","",IFERROR((D29-F29)/D29,0))</x:f>
      </x:c>
      <x:c r="I29" s="49" t="str">
        <x:f>IF(B29="","",IF(F29&gt;D29,"OVER BUDGET",IF(E29&gt;D29,"AT RISK","ON TRACK")))</x:f>
      </x:c>
      <x:c r="J29" s="59"/>
    </x:row>
    <x:row r="30" ht="22" customHeight="1">
      <x:c r="A30" s="45"/>
      <x:c r="B30" s="45"/>
      <x:c r="C30" s="45"/>
      <x:c r="D30" s="56"/>
      <x:c r="E30" s="56"/>
      <x:c r="F30" s="56"/>
      <x:c r="G30" s="57" t="str">
        <x:f>IF(B30="","",D30-F30)</x:f>
      </x:c>
      <x:c r="H30" s="67" t="str">
        <x:f>IF(B30="","",IFERROR((D30-F30)/D30,0))</x:f>
      </x:c>
      <x:c r="I30" s="49" t="str">
        <x:f>IF(B30="","",IF(F30&gt;D30,"OVER BUDGET",IF(E30&gt;D30,"AT RISK","ON TRACK")))</x:f>
      </x:c>
      <x:c r="J30" s="59"/>
    </x:row>
    <x:row r="31" ht="22" customHeight="1">
      <x:c r="A31" s="45"/>
      <x:c r="B31" s="45"/>
      <x:c r="C31" s="45"/>
      <x:c r="D31" s="56"/>
      <x:c r="E31" s="56"/>
      <x:c r="F31" s="56"/>
      <x:c r="G31" s="57" t="str">
        <x:f>IF(B31="","",D31-F31)</x:f>
      </x:c>
      <x:c r="H31" s="67" t="str">
        <x:f>IF(B31="","",IFERROR((D31-F31)/D31,0))</x:f>
      </x:c>
      <x:c r="I31" s="49" t="str">
        <x:f>IF(B31="","",IF(F31&gt;D31,"OVER BUDGET",IF(E31&gt;D31,"AT RISK","ON TRACK")))</x:f>
      </x:c>
      <x:c r="J31" s="59"/>
    </x:row>
    <x:row r="32" ht="22" customHeight="1">
      <x:c r="A32" s="45"/>
      <x:c r="B32" s="45"/>
      <x:c r="C32" s="45"/>
      <x:c r="D32" s="56"/>
      <x:c r="E32" s="56"/>
      <x:c r="F32" s="56"/>
      <x:c r="G32" s="57" t="str">
        <x:f>IF(B32="","",D32-F32)</x:f>
      </x:c>
      <x:c r="H32" s="67" t="str">
        <x:f>IF(B32="","",IFERROR((D32-F32)/D32,0))</x:f>
      </x:c>
      <x:c r="I32" s="49" t="str">
        <x:f>IF(B32="","",IF(F32&gt;D32,"OVER BUDGET",IF(E32&gt;D32,"AT RISK","ON TRACK")))</x:f>
      </x:c>
      <x:c r="J32" s="59"/>
    </x:row>
    <x:row r="33" ht="22" customHeight="1">
      <x:c r="A33" s="45"/>
      <x:c r="B33" s="45"/>
      <x:c r="C33" s="45"/>
      <x:c r="D33" s="56"/>
      <x:c r="E33" s="56"/>
      <x:c r="F33" s="56"/>
      <x:c r="G33" s="57" t="str">
        <x:f>IF(B33="","",D33-F33)</x:f>
      </x:c>
      <x:c r="H33" s="67" t="str">
        <x:f>IF(B33="","",IFERROR((D33-F33)/D33,0))</x:f>
      </x:c>
      <x:c r="I33" s="49" t="str">
        <x:f>IF(B33="","",IF(F33&gt;D33,"OVER BUDGET",IF(E33&gt;D33,"AT RISK","ON TRACK")))</x:f>
      </x:c>
      <x:c r="J33" s="59"/>
    </x:row>
    <x:row r="34" ht="22" customHeight="1">
      <x:c r="A34" s="45"/>
      <x:c r="B34" s="45"/>
      <x:c r="C34" s="45"/>
      <x:c r="D34" s="56"/>
      <x:c r="E34" s="56"/>
      <x:c r="F34" s="56"/>
      <x:c r="G34" s="57" t="str">
        <x:f>IF(B34="","",D34-F34)</x:f>
      </x:c>
      <x:c r="H34" s="67" t="str">
        <x:f>IF(B34="","",IFERROR((D34-F34)/D34,0))</x:f>
      </x:c>
      <x:c r="I34" s="49" t="str">
        <x:f>IF(B34="","",IF(F34&gt;D34,"OVER BUDGET",IF(E34&gt;D34,"AT RISK","ON TRACK")))</x:f>
      </x:c>
      <x:c r="J34" s="59"/>
    </x:row>
    <x:row r="35" ht="22" customHeight="1">
      <x:c r="A35" s="45"/>
      <x:c r="B35" s="45"/>
      <x:c r="C35" s="45"/>
      <x:c r="D35" s="56"/>
      <x:c r="E35" s="56"/>
      <x:c r="F35" s="56"/>
      <x:c r="G35" s="57" t="str">
        <x:f>IF(B35="","",D35-F35)</x:f>
      </x:c>
      <x:c r="H35" s="67" t="str">
        <x:f>IF(B35="","",IFERROR((D35-F35)/D35,0))</x:f>
      </x:c>
      <x:c r="I35" s="49" t="str">
        <x:f>IF(B35="","",IF(F35&gt;D35,"OVER BUDGET",IF(E35&gt;D35,"AT RISK","ON TRACK")))</x:f>
      </x:c>
      <x:c r="J35" s="59"/>
    </x:row>
    <x:row r="36" ht="22" customHeight="1">
      <x:c r="A36" s="45"/>
      <x:c r="B36" s="45"/>
      <x:c r="C36" s="45"/>
      <x:c r="D36" s="56"/>
      <x:c r="E36" s="56"/>
      <x:c r="F36" s="56"/>
      <x:c r="G36" s="57" t="str">
        <x:f>IF(B36="","",D36-F36)</x:f>
      </x:c>
      <x:c r="H36" s="67" t="str">
        <x:f>IF(B36="","",IFERROR((D36-F36)/D36,0))</x:f>
      </x:c>
      <x:c r="I36" s="49" t="str">
        <x:f>IF(B36="","",IF(F36&gt;D36,"OVER BUDGET",IF(E36&gt;D36,"AT RISK","ON TRACK")))</x:f>
      </x:c>
      <x:c r="J36" s="59"/>
    </x:row>
    <x:row r="37" ht="22" customHeight="1">
      <x:c r="A37" s="45"/>
      <x:c r="B37" s="45"/>
      <x:c r="C37" s="45"/>
      <x:c r="D37" s="56"/>
      <x:c r="E37" s="56"/>
      <x:c r="F37" s="56"/>
      <x:c r="G37" s="57" t="str">
        <x:f>IF(B37="","",D37-F37)</x:f>
      </x:c>
      <x:c r="H37" s="67" t="str">
        <x:f>IF(B37="","",IFERROR((D37-F37)/D37,0))</x:f>
      </x:c>
      <x:c r="I37" s="49" t="str">
        <x:f>IF(B37="","",IF(F37&gt;D37,"OVER BUDGET",IF(E37&gt;D37,"AT RISK","ON TRACK")))</x:f>
      </x:c>
      <x:c r="J37" s="59"/>
    </x:row>
    <x:row r="38" ht="22" customHeight="1">
      <x:c r="A38" s="45"/>
      <x:c r="B38" s="45"/>
      <x:c r="C38" s="45"/>
      <x:c r="D38" s="56"/>
      <x:c r="E38" s="56"/>
      <x:c r="F38" s="56"/>
      <x:c r="G38" s="57" t="str">
        <x:f>IF(B38="","",D38-F38)</x:f>
      </x:c>
      <x:c r="H38" s="67" t="str">
        <x:f>IF(B38="","",IFERROR((D38-F38)/D38,0))</x:f>
      </x:c>
      <x:c r="I38" s="49" t="str">
        <x:f>IF(B38="","",IF(F38&gt;D38,"OVER BUDGET",IF(E38&gt;D38,"AT RISK","ON TRACK")))</x:f>
      </x:c>
      <x:c r="J38" s="59"/>
    </x:row>
    <x:row r="39" ht="22" customHeight="1">
      <x:c r="A39" s="45"/>
      <x:c r="B39" s="45"/>
      <x:c r="C39" s="45"/>
      <x:c r="D39" s="56"/>
      <x:c r="E39" s="56"/>
      <x:c r="F39" s="56"/>
      <x:c r="G39" s="57" t="str">
        <x:f>IF(B39="","",D39-F39)</x:f>
      </x:c>
      <x:c r="H39" s="67" t="str">
        <x:f>IF(B39="","",IFERROR((D39-F39)/D39,0))</x:f>
      </x:c>
      <x:c r="I39" s="49" t="str">
        <x:f>IF(B39="","",IF(F39&gt;D39,"OVER BUDGET",IF(E39&gt;D39,"AT RISK","ON TRACK")))</x:f>
      </x:c>
      <x:c r="J39" s="59"/>
    </x:row>
    <x:row r="40" ht="22" customHeight="1">
      <x:c r="A40" s="45"/>
      <x:c r="B40" s="45"/>
      <x:c r="C40" s="45"/>
      <x:c r="D40" s="56"/>
      <x:c r="E40" s="56"/>
      <x:c r="F40" s="56"/>
      <x:c r="G40" s="57" t="str">
        <x:f>IF(B40="","",D40-F40)</x:f>
      </x:c>
      <x:c r="H40" s="67" t="str">
        <x:f>IF(B40="","",IFERROR((D40-F40)/D40,0))</x:f>
      </x:c>
      <x:c r="I40" s="49" t="str">
        <x:f>IF(B40="","",IF(F40&gt;D40,"OVER BUDGET",IF(E40&gt;D40,"AT RISK","ON TRACK")))</x:f>
      </x:c>
      <x:c r="J40" s="59"/>
    </x:row>
    <x:row r="41" ht="22" customHeight="1">
      <x:c r="A41" s="45"/>
      <x:c r="B41" s="45"/>
      <x:c r="C41" s="45"/>
      <x:c r="D41" s="56"/>
      <x:c r="E41" s="56"/>
      <x:c r="F41" s="56"/>
      <x:c r="G41" s="57" t="str">
        <x:f>IF(B41="","",D41-F41)</x:f>
      </x:c>
      <x:c r="H41" s="67" t="str">
        <x:f>IF(B41="","",IFERROR((D41-F41)/D41,0))</x:f>
      </x:c>
      <x:c r="I41" s="49" t="str">
        <x:f>IF(B41="","",IF(F41&gt;D41,"OVER BUDGET",IF(E41&gt;D41,"AT RISK","ON TRACK")))</x:f>
      </x:c>
      <x:c r="J41" s="59"/>
    </x:row>
    <x:row r="42" ht="22" customHeight="1">
      <x:c r="A42" s="45"/>
      <x:c r="B42" s="45"/>
      <x:c r="C42" s="45"/>
      <x:c r="D42" s="56"/>
      <x:c r="E42" s="56"/>
      <x:c r="F42" s="56"/>
      <x:c r="G42" s="57" t="str">
        <x:f>IF(B42="","",D42-F42)</x:f>
      </x:c>
      <x:c r="H42" s="67" t="str">
        <x:f>IF(B42="","",IFERROR((D42-F42)/D42,0))</x:f>
      </x:c>
      <x:c r="I42" s="49" t="str">
        <x:f>IF(B42="","",IF(F42&gt;D42,"OVER BUDGET",IF(E42&gt;D42,"AT RISK","ON TRACK")))</x:f>
      </x:c>
      <x:c r="J42" s="59"/>
    </x:row>
    <x:row r="43" ht="22" customHeight="1">
      <x:c r="A43" s="45"/>
      <x:c r="B43" s="45"/>
      <x:c r="C43" s="45"/>
      <x:c r="D43" s="56"/>
      <x:c r="E43" s="56"/>
      <x:c r="F43" s="56"/>
      <x:c r="G43" s="57" t="str">
        <x:f>IF(B43="","",D43-F43)</x:f>
      </x:c>
      <x:c r="H43" s="67" t="str">
        <x:f>IF(B43="","",IFERROR((D43-F43)/D43,0))</x:f>
      </x:c>
      <x:c r="I43" s="49" t="str">
        <x:f>IF(B43="","",IF(F43&gt;D43,"OVER BUDGET",IF(E43&gt;D43,"AT RISK","ON TRACK")))</x:f>
      </x:c>
      <x:c r="J43" s="59"/>
    </x:row>
    <x:row r="44" ht="22" customHeight="1">
      <x:c r="A44" s="45"/>
      <x:c r="B44" s="45"/>
      <x:c r="C44" s="45"/>
      <x:c r="D44" s="56"/>
      <x:c r="E44" s="56"/>
      <x:c r="F44" s="56"/>
      <x:c r="G44" s="57" t="str">
        <x:f>IF(B44="","",D44-F44)</x:f>
      </x:c>
      <x:c r="H44" s="67" t="str">
        <x:f>IF(B44="","",IFERROR((D44-F44)/D44,0))</x:f>
      </x:c>
      <x:c r="I44" s="49" t="str">
        <x:f>IF(B44="","",IF(F44&gt;D44,"OVER BUDGET",IF(E44&gt;D44,"AT RISK","ON TRACK")))</x:f>
      </x:c>
      <x:c r="J44" s="59"/>
    </x:row>
    <x:row r="45" ht="22" customHeight="1">
      <x:c r="A45" s="45"/>
      <x:c r="B45" s="45"/>
      <x:c r="C45" s="45"/>
      <x:c r="D45" s="56"/>
      <x:c r="E45" s="56"/>
      <x:c r="F45" s="56"/>
      <x:c r="G45" s="57" t="str">
        <x:f>IF(B45="","",D45-F45)</x:f>
      </x:c>
      <x:c r="H45" s="67" t="str">
        <x:f>IF(B45="","",IFERROR((D45-F45)/D45,0))</x:f>
      </x:c>
      <x:c r="I45" s="49" t="str">
        <x:f>IF(B45="","",IF(F45&gt;D45,"OVER BUDGET",IF(E45&gt;D45,"AT RISK","ON TRACK")))</x:f>
      </x:c>
      <x:c r="J45" s="59"/>
    </x:row>
    <x:row r="46" ht="22" customHeight="1">
      <x:c r="A46" s="45"/>
      <x:c r="B46" s="45"/>
      <x:c r="C46" s="45"/>
      <x:c r="D46" s="56"/>
      <x:c r="E46" s="56"/>
      <x:c r="F46" s="56"/>
      <x:c r="G46" s="57" t="str">
        <x:f>IF(B46="","",D46-F46)</x:f>
      </x:c>
      <x:c r="H46" s="67" t="str">
        <x:f>IF(B46="","",IFERROR((D46-F46)/D46,0))</x:f>
      </x:c>
      <x:c r="I46" s="49" t="str">
        <x:f>IF(B46="","",IF(F46&gt;D46,"OVER BUDGET",IF(E46&gt;D46,"AT RISK","ON TRACK")))</x:f>
      </x:c>
      <x:c r="J46" s="59"/>
    </x:row>
    <x:row r="47" ht="22" customHeight="1">
      <x:c r="A47" s="45"/>
      <x:c r="B47" s="45"/>
      <x:c r="C47" s="45"/>
      <x:c r="D47" s="56"/>
      <x:c r="E47" s="56"/>
      <x:c r="F47" s="56"/>
      <x:c r="G47" s="57" t="str">
        <x:f>IF(B47="","",D47-F47)</x:f>
      </x:c>
      <x:c r="H47" s="67" t="str">
        <x:f>IF(B47="","",IFERROR((D47-F47)/D47,0))</x:f>
      </x:c>
      <x:c r="I47" s="49" t="str">
        <x:f>IF(B47="","",IF(F47&gt;D47,"OVER BUDGET",IF(E47&gt;D47,"AT RISK","ON TRACK")))</x:f>
      </x:c>
      <x:c r="J47" s="59"/>
    </x:row>
    <x:row r="48" ht="22" customHeight="1">
      <x:c r="A48" s="45"/>
      <x:c r="B48" s="45"/>
      <x:c r="C48" s="45"/>
      <x:c r="D48" s="56"/>
      <x:c r="E48" s="56"/>
      <x:c r="F48" s="56"/>
      <x:c r="G48" s="57" t="str">
        <x:f>IF(B48="","",D48-F48)</x:f>
      </x:c>
      <x:c r="H48" s="67" t="str">
        <x:f>IF(B48="","",IFERROR((D48-F48)/D48,0))</x:f>
      </x:c>
      <x:c r="I48" s="49" t="str">
        <x:f>IF(B48="","",IF(F48&gt;D48,"OVER BUDGET",IF(E48&gt;D48,"AT RISK","ON TRACK")))</x:f>
      </x:c>
      <x:c r="J48" s="59"/>
    </x:row>
    <x:row r="49" ht="22" customHeight="1">
      <x:c r="A49" s="45"/>
      <x:c r="B49" s="45"/>
      <x:c r="C49" s="45"/>
      <x:c r="D49" s="56"/>
      <x:c r="E49" s="56"/>
      <x:c r="F49" s="56"/>
      <x:c r="G49" s="57" t="str">
        <x:f>IF(B49="","",D49-F49)</x:f>
      </x:c>
      <x:c r="H49" s="67" t="str">
        <x:f>IF(B49="","",IFERROR((D49-F49)/D49,0))</x:f>
      </x:c>
      <x:c r="I49" s="49" t="str">
        <x:f>IF(B49="","",IF(F49&gt;D49,"OVER BUDGET",IF(E49&gt;D49,"AT RISK","ON TRACK")))</x:f>
      </x:c>
      <x:c r="J49" s="59"/>
    </x:row>
    <x:row r="50" ht="22" customHeight="1">
      <x:c r="A50" s="45"/>
      <x:c r="B50" s="45"/>
      <x:c r="C50" s="45"/>
      <x:c r="D50" s="56"/>
      <x:c r="E50" s="56"/>
      <x:c r="F50" s="56"/>
      <x:c r="G50" s="57" t="str">
        <x:f>IF(B50="","",D50-F50)</x:f>
      </x:c>
      <x:c r="H50" s="67" t="str">
        <x:f>IF(B50="","",IFERROR((D50-F50)/D50,0))</x:f>
      </x:c>
      <x:c r="I50" s="49" t="str">
        <x:f>IF(B50="","",IF(F50&gt;D50,"OVER BUDGET",IF(E50&gt;D50,"AT RISK","ON TRACK")))</x:f>
      </x:c>
      <x:c r="J50" s="59"/>
    </x:row>
    <x:row r="51" ht="22" customHeight="1">
      <x:c r="A51" s="45"/>
      <x:c r="B51" s="45"/>
      <x:c r="C51" s="45"/>
      <x:c r="D51" s="56"/>
      <x:c r="E51" s="56"/>
      <x:c r="F51" s="56"/>
      <x:c r="G51" s="57" t="str">
        <x:f>IF(B51="","",D51-F51)</x:f>
      </x:c>
      <x:c r="H51" s="67" t="str">
        <x:f>IF(B51="","",IFERROR((D51-F51)/D51,0))</x:f>
      </x:c>
      <x:c r="I51" s="49" t="str">
        <x:f>IF(B51="","",IF(F51&gt;D51,"OVER BUDGET",IF(E51&gt;D51,"AT RISK","ON TRACK")))</x:f>
      </x:c>
      <x:c r="J51" s="59"/>
    </x:row>
    <x:row r="52" ht="22" customHeight="1">
      <x:c r="A52" s="45"/>
      <x:c r="B52" s="45"/>
      <x:c r="C52" s="45"/>
      <x:c r="D52" s="56"/>
      <x:c r="E52" s="56"/>
      <x:c r="F52" s="56"/>
      <x:c r="G52" s="57" t="str">
        <x:f>IF(B52="","",D52-F52)</x:f>
      </x:c>
      <x:c r="H52" s="67" t="str">
        <x:f>IF(B52="","",IFERROR((D52-F52)/D52,0))</x:f>
      </x:c>
      <x:c r="I52" s="49" t="str">
        <x:f>IF(B52="","",IF(F52&gt;D52,"OVER BUDGET",IF(E52&gt;D52,"AT RISK","ON TRACK")))</x:f>
      </x:c>
      <x:c r="J52" s="59"/>
    </x:row>
    <x:row r="53" ht="22" customHeight="1">
      <x:c r="A53" s="45"/>
      <x:c r="B53" s="45"/>
      <x:c r="C53" s="45"/>
      <x:c r="D53" s="56"/>
      <x:c r="E53" s="56"/>
      <x:c r="F53" s="56"/>
      <x:c r="G53" s="57" t="str">
        <x:f>IF(B53="","",D53-F53)</x:f>
      </x:c>
      <x:c r="H53" s="67" t="str">
        <x:f>IF(B53="","",IFERROR((D53-F53)/D53,0))</x:f>
      </x:c>
      <x:c r="I53" s="49" t="str">
        <x:f>IF(B53="","",IF(F53&gt;D53,"OVER BUDGET",IF(E53&gt;D53,"AT RISK","ON TRACK")))</x:f>
      </x:c>
      <x:c r="J53" s="59"/>
    </x:row>
    <x:row r="54" ht="22" customHeight="1">
      <x:c r="A54" s="45"/>
      <x:c r="B54" s="45"/>
      <x:c r="C54" s="45"/>
      <x:c r="D54" s="56"/>
      <x:c r="E54" s="56"/>
      <x:c r="F54" s="56"/>
      <x:c r="G54" s="57" t="str">
        <x:f>IF(B54="","",D54-F54)</x:f>
      </x:c>
      <x:c r="H54" s="67" t="str">
        <x:f>IF(B54="","",IFERROR((D54-F54)/D54,0))</x:f>
      </x:c>
      <x:c r="I54" s="49" t="str">
        <x:f>IF(B54="","",IF(F54&gt;D54,"OVER BUDGET",IF(E54&gt;D54,"AT RISK","ON TRACK")))</x:f>
      </x:c>
      <x:c r="J54" s="59"/>
    </x:row>
    <x:row r="55" ht="22" customHeight="1">
      <x:c r="A55" s="45"/>
      <x:c r="B55" s="45"/>
      <x:c r="C55" s="45"/>
      <x:c r="D55" s="56"/>
      <x:c r="E55" s="56"/>
      <x:c r="F55" s="56"/>
      <x:c r="G55" s="57" t="str">
        <x:f>IF(B55="","",D55-F55)</x:f>
      </x:c>
      <x:c r="H55" s="67" t="str">
        <x:f>IF(B55="","",IFERROR((D55-F55)/D55,0))</x:f>
      </x:c>
      <x:c r="I55" s="49" t="str">
        <x:f>IF(B55="","",IF(F55&gt;D55,"OVER BUDGET",IF(E55&gt;D55,"AT RISK","ON TRACK")))</x:f>
      </x:c>
      <x:c r="J55" s="59"/>
    </x:row>
    <x:row r="56" ht="22" customHeight="1">
      <x:c r="A56" s="45"/>
      <x:c r="B56" s="45"/>
      <x:c r="C56" s="45"/>
      <x:c r="D56" s="56"/>
      <x:c r="E56" s="56"/>
      <x:c r="F56" s="56"/>
      <x:c r="G56" s="57" t="str">
        <x:f>IF(B56="","",D56-F56)</x:f>
      </x:c>
      <x:c r="H56" s="67" t="str">
        <x:f>IF(B56="","",IFERROR((D56-F56)/D56,0))</x:f>
      </x:c>
      <x:c r="I56" s="49" t="str">
        <x:f>IF(B56="","",IF(F56&gt;D56,"OVER BUDGET",IF(E56&gt;D56,"AT RISK","ON TRACK")))</x:f>
      </x:c>
      <x:c r="J56" s="59"/>
    </x:row>
    <x:row r="57" ht="22" customHeight="1">
      <x:c r="A57" s="45"/>
      <x:c r="B57" s="45"/>
      <x:c r="C57" s="45"/>
      <x:c r="D57" s="56"/>
      <x:c r="E57" s="56"/>
      <x:c r="F57" s="56"/>
      <x:c r="G57" s="57" t="str">
        <x:f>IF(B57="","",D57-F57)</x:f>
      </x:c>
      <x:c r="H57" s="67" t="str">
        <x:f>IF(B57="","",IFERROR((D57-F57)/D57,0))</x:f>
      </x:c>
      <x:c r="I57" s="49" t="str">
        <x:f>IF(B57="","",IF(F57&gt;D57,"OVER BUDGET",IF(E57&gt;D57,"AT RISK","ON TRACK")))</x:f>
      </x:c>
      <x:c r="J57" s="59"/>
    </x:row>
    <x:row r="58" ht="22" customHeight="1">
      <x:c r="A58" s="45"/>
      <x:c r="B58" s="45"/>
      <x:c r="C58" s="45"/>
      <x:c r="D58" s="56"/>
      <x:c r="E58" s="56"/>
      <x:c r="F58" s="56"/>
      <x:c r="G58" s="57" t="str">
        <x:f>IF(B58="","",D58-F58)</x:f>
      </x:c>
      <x:c r="H58" s="67" t="str">
        <x:f>IF(B58="","",IFERROR((D58-F58)/D58,0))</x:f>
      </x:c>
      <x:c r="I58" s="49" t="str">
        <x:f>IF(B58="","",IF(F58&gt;D58,"OVER BUDGET",IF(E58&gt;D58,"AT RISK","ON TRACK")))</x:f>
      </x:c>
      <x:c r="J58" s="59"/>
    </x:row>
    <x:row r="59" ht="22" customHeight="1">
      <x:c r="A59" s="45"/>
      <x:c r="B59" s="45"/>
      <x:c r="C59" s="45"/>
      <x:c r="D59" s="56"/>
      <x:c r="E59" s="56"/>
      <x:c r="F59" s="56"/>
      <x:c r="G59" s="57" t="str">
        <x:f>IF(B59="","",D59-F59)</x:f>
      </x:c>
      <x:c r="H59" s="67" t="str">
        <x:f>IF(B59="","",IFERROR((D59-F59)/D59,0))</x:f>
      </x:c>
      <x:c r="I59" s="49" t="str">
        <x:f>IF(B59="","",IF(F59&gt;D59,"OVER BUDGET",IF(E59&gt;D59,"AT RISK","ON TRACK")))</x:f>
      </x:c>
      <x:c r="J59" s="59"/>
    </x:row>
    <x:row r="60" ht="22" customHeight="1">
      <x:c r="A60" s="45"/>
      <x:c r="B60" s="45"/>
      <x:c r="C60" s="45"/>
      <x:c r="D60" s="56"/>
      <x:c r="E60" s="56"/>
      <x:c r="F60" s="56"/>
      <x:c r="G60" s="57" t="str">
        <x:f>IF(B60="","",D60-F60)</x:f>
      </x:c>
      <x:c r="H60" s="67" t="str">
        <x:f>IF(B60="","",IFERROR((D60-F60)/D60,0))</x:f>
      </x:c>
      <x:c r="I60" s="49" t="str">
        <x:f>IF(B60="","",IF(F60&gt;D60,"OVER BUDGET",IF(E60&gt;D60,"AT RISK","ON TRACK")))</x:f>
      </x:c>
      <x:c r="J60" s="59"/>
    </x:row>
    <x:row r="61" ht="22" customHeight="1">
      <x:c r="A61" s="45"/>
      <x:c r="B61" s="45"/>
      <x:c r="C61" s="45"/>
      <x:c r="D61" s="56"/>
      <x:c r="E61" s="56"/>
      <x:c r="F61" s="56"/>
      <x:c r="G61" s="57" t="str">
        <x:f>IF(B61="","",D61-F61)</x:f>
      </x:c>
      <x:c r="H61" s="67" t="str">
        <x:f>IF(B61="","",IFERROR((D61-F61)/D61,0))</x:f>
      </x:c>
      <x:c r="I61" s="49" t="str">
        <x:f>IF(B61="","",IF(F61&gt;D61,"OVER BUDGET",IF(E61&gt;D61,"AT RISK","ON TRACK")))</x:f>
      </x:c>
      <x:c r="J61" s="59"/>
    </x:row>
    <x:row r="62" ht="22" customHeight="1">
      <x:c r="A62" s="45"/>
      <x:c r="B62" s="45"/>
      <x:c r="C62" s="45"/>
      <x:c r="D62" s="56"/>
      <x:c r="E62" s="56"/>
      <x:c r="F62" s="56"/>
      <x:c r="G62" s="57" t="str">
        <x:f>IF(B62="","",D62-F62)</x:f>
      </x:c>
      <x:c r="H62" s="67" t="str">
        <x:f>IF(B62="","",IFERROR((D62-F62)/D62,0))</x:f>
      </x:c>
      <x:c r="I62" s="49" t="str">
        <x:f>IF(B62="","",IF(F62&gt;D62,"OVER BUDGET",IF(E62&gt;D62,"AT RISK","ON TRACK")))</x:f>
      </x:c>
      <x:c r="J62" s="59"/>
    </x:row>
    <x:row r="63" ht="22" customHeight="1">
      <x:c r="A63" s="45"/>
      <x:c r="B63" s="45"/>
      <x:c r="C63" s="45"/>
      <x:c r="D63" s="56"/>
      <x:c r="E63" s="56"/>
      <x:c r="F63" s="56"/>
      <x:c r="G63" s="57" t="str">
        <x:f>IF(B63="","",D63-F63)</x:f>
      </x:c>
      <x:c r="H63" s="67" t="str">
        <x:f>IF(B63="","",IFERROR((D63-F63)/D63,0))</x:f>
      </x:c>
      <x:c r="I63" s="49" t="str">
        <x:f>IF(B63="","",IF(F63&gt;D63,"OVER BUDGET",IF(E63&gt;D63,"AT RISK","ON TRACK")))</x:f>
      </x:c>
      <x:c r="J63" s="59"/>
    </x:row>
    <x:row r="64" ht="22" customHeight="1">
      <x:c r="A64" s="45"/>
      <x:c r="B64" s="45"/>
      <x:c r="C64" s="45"/>
      <x:c r="D64" s="56"/>
      <x:c r="E64" s="56"/>
      <x:c r="F64" s="56"/>
      <x:c r="G64" s="57" t="str">
        <x:f>IF(B64="","",D64-F64)</x:f>
      </x:c>
      <x:c r="H64" s="67" t="str">
        <x:f>IF(B64="","",IFERROR((D64-F64)/D64,0))</x:f>
      </x:c>
      <x:c r="I64" s="49" t="str">
        <x:f>IF(B64="","",IF(F64&gt;D64,"OVER BUDGET",IF(E64&gt;D64,"AT RISK","ON TRACK")))</x:f>
      </x:c>
      <x:c r="J64" s="59"/>
    </x:row>
    <x:row r="65" ht="22" customHeight="1">
      <x:c r="A65" s="45"/>
      <x:c r="B65" s="45"/>
      <x:c r="C65" s="45"/>
      <x:c r="D65" s="56"/>
      <x:c r="E65" s="56"/>
      <x:c r="F65" s="56"/>
      <x:c r="G65" s="57" t="str">
        <x:f>IF(B65="","",D65-F65)</x:f>
      </x:c>
      <x:c r="H65" s="67" t="str">
        <x:f>IF(B65="","",IFERROR((D65-F65)/D65,0))</x:f>
      </x:c>
      <x:c r="I65" s="49" t="str">
        <x:f>IF(B65="","",IF(F65&gt;D65,"OVER BUDGET",IF(E65&gt;D65,"AT RISK","ON TRACK")))</x:f>
      </x:c>
      <x:c r="J65" s="59"/>
    </x:row>
    <x:row r="66" ht="22" customHeight="1">
      <x:c r="A66" s="45"/>
      <x:c r="B66" s="45"/>
      <x:c r="C66" s="45"/>
      <x:c r="D66" s="56"/>
      <x:c r="E66" s="56"/>
      <x:c r="F66" s="56"/>
      <x:c r="G66" s="57" t="str">
        <x:f>IF(B66="","",D66-F66)</x:f>
      </x:c>
      <x:c r="H66" s="67" t="str">
        <x:f>IF(B66="","",IFERROR((D66-F66)/D66,0))</x:f>
      </x:c>
      <x:c r="I66" s="49" t="str">
        <x:f>IF(B66="","",IF(F66&gt;D66,"OVER BUDGET",IF(E66&gt;D66,"AT RISK","ON TRACK")))</x:f>
      </x:c>
      <x:c r="J66" s="59"/>
    </x:row>
    <x:row r="67" ht="22" customHeight="1">
      <x:c r="A67" s="45"/>
      <x:c r="B67" s="45"/>
      <x:c r="C67" s="45"/>
      <x:c r="D67" s="56"/>
      <x:c r="E67" s="56"/>
      <x:c r="F67" s="56"/>
      <x:c r="G67" s="57" t="str">
        <x:f>IF(B67="","",D67-F67)</x:f>
      </x:c>
      <x:c r="H67" s="67" t="str">
        <x:f>IF(B67="","",IFERROR((D67-F67)/D67,0))</x:f>
      </x:c>
      <x:c r="I67" s="49" t="str">
        <x:f>IF(B67="","",IF(F67&gt;D67,"OVER BUDGET",IF(E67&gt;D67,"AT RISK","ON TRACK")))</x:f>
      </x:c>
      <x:c r="J67" s="59"/>
    </x:row>
    <x:row r="68" ht="22" customHeight="1">
      <x:c r="A68" s="45"/>
      <x:c r="B68" s="45"/>
      <x:c r="C68" s="45"/>
      <x:c r="D68" s="56"/>
      <x:c r="E68" s="56"/>
      <x:c r="F68" s="56"/>
      <x:c r="G68" s="57" t="str">
        <x:f>IF(B68="","",D68-F68)</x:f>
      </x:c>
      <x:c r="H68" s="67" t="str">
        <x:f>IF(B68="","",IFERROR((D68-F68)/D68,0))</x:f>
      </x:c>
      <x:c r="I68" s="49" t="str">
        <x:f>IF(B68="","",IF(F68&gt;D68,"OVER BUDGET",IF(E68&gt;D68,"AT RISK","ON TRACK")))</x:f>
      </x:c>
      <x:c r="J68" s="59"/>
    </x:row>
    <x:row r="69" ht="22" customHeight="1">
      <x:c r="A69" s="45"/>
      <x:c r="B69" s="45"/>
      <x:c r="C69" s="45"/>
      <x:c r="D69" s="56"/>
      <x:c r="E69" s="56"/>
      <x:c r="F69" s="56"/>
      <x:c r="G69" s="57" t="str">
        <x:f>IF(B69="","",D69-F69)</x:f>
      </x:c>
      <x:c r="H69" s="67" t="str">
        <x:f>IF(B69="","",IFERROR((D69-F69)/D69,0))</x:f>
      </x:c>
      <x:c r="I69" s="49" t="str">
        <x:f>IF(B69="","",IF(F69&gt;D69,"OVER BUDGET",IF(E69&gt;D69,"AT RISK","ON TRACK")))</x:f>
      </x:c>
      <x:c r="J69" s="59"/>
    </x:row>
    <x:row r="70" ht="22" customHeight="1">
      <x:c r="A70" s="45"/>
      <x:c r="B70" s="45"/>
      <x:c r="C70" s="45"/>
      <x:c r="D70" s="56"/>
      <x:c r="E70" s="56"/>
      <x:c r="F70" s="56"/>
      <x:c r="G70" s="57" t="str">
        <x:f>IF(B70="","",D70-F70)</x:f>
      </x:c>
      <x:c r="H70" s="67" t="str">
        <x:f>IF(B70="","",IFERROR((D70-F70)/D70,0))</x:f>
      </x:c>
      <x:c r="I70" s="49" t="str">
        <x:f>IF(B70="","",IF(F70&gt;D70,"OVER BUDGET",IF(E70&gt;D70,"AT RISK","ON TRACK")))</x:f>
      </x:c>
      <x:c r="J70" s="59"/>
    </x:row>
    <x:row r="71" ht="22" customHeight="1">
      <x:c r="A71" s="45"/>
      <x:c r="B71" s="45"/>
      <x:c r="C71" s="45"/>
      <x:c r="D71" s="56"/>
      <x:c r="E71" s="56"/>
      <x:c r="F71" s="56"/>
      <x:c r="G71" s="57" t="str">
        <x:f>IF(B71="","",D71-F71)</x:f>
      </x:c>
      <x:c r="H71" s="67" t="str">
        <x:f>IF(B71="","",IFERROR((D71-F71)/D71,0))</x:f>
      </x:c>
      <x:c r="I71" s="49" t="str">
        <x:f>IF(B71="","",IF(F71&gt;D71,"OVER BUDGET",IF(E71&gt;D71,"AT RISK","ON TRACK")))</x:f>
      </x:c>
      <x:c r="J71" s="59"/>
    </x:row>
    <x:row r="72" ht="22" customHeight="1">
      <x:c r="A72" s="45"/>
      <x:c r="B72" s="45"/>
      <x:c r="C72" s="45"/>
      <x:c r="D72" s="56"/>
      <x:c r="E72" s="56"/>
      <x:c r="F72" s="56"/>
      <x:c r="G72" s="57" t="str">
        <x:f>IF(B72="","",D72-F72)</x:f>
      </x:c>
      <x:c r="H72" s="67" t="str">
        <x:f>IF(B72="","",IFERROR((D72-F72)/D72,0))</x:f>
      </x:c>
      <x:c r="I72" s="49" t="str">
        <x:f>IF(B72="","",IF(F72&gt;D72,"OVER BUDGET",IF(E72&gt;D72,"AT RISK","ON TRACK")))</x:f>
      </x:c>
      <x:c r="J72" s="59"/>
    </x:row>
    <x:row r="73" ht="22" customHeight="1">
      <x:c r="A73" s="45"/>
      <x:c r="B73" s="45"/>
      <x:c r="C73" s="45"/>
      <x:c r="D73" s="56"/>
      <x:c r="E73" s="56"/>
      <x:c r="F73" s="56"/>
      <x:c r="G73" s="57" t="str">
        <x:f>IF(B73="","",D73-F73)</x:f>
      </x:c>
      <x:c r="H73" s="67" t="str">
        <x:f>IF(B73="","",IFERROR((D73-F73)/D73,0))</x:f>
      </x:c>
      <x:c r="I73" s="49" t="str">
        <x:f>IF(B73="","",IF(F73&gt;D73,"OVER BUDGET",IF(E73&gt;D73,"AT RISK","ON TRACK")))</x:f>
      </x:c>
      <x:c r="J73" s="59"/>
    </x:row>
    <x:row r="74" ht="22" customHeight="1">
      <x:c r="A74" s="45"/>
      <x:c r="B74" s="45"/>
      <x:c r="C74" s="45"/>
      <x:c r="D74" s="56"/>
      <x:c r="E74" s="56"/>
      <x:c r="F74" s="56"/>
      <x:c r="G74" s="57" t="str">
        <x:f>IF(B74="","",D74-F74)</x:f>
      </x:c>
      <x:c r="H74" s="67" t="str">
        <x:f>IF(B74="","",IFERROR((D74-F74)/D74,0))</x:f>
      </x:c>
      <x:c r="I74" s="49" t="str">
        <x:f>IF(B74="","",IF(F74&gt;D74,"OVER BUDGET",IF(E74&gt;D74,"AT RISK","ON TRACK")))</x:f>
      </x:c>
      <x:c r="J74" s="59"/>
    </x:row>
    <x:row r="75" ht="22" customHeight="1">
      <x:c r="A75" s="45"/>
      <x:c r="B75" s="45"/>
      <x:c r="C75" s="45"/>
      <x:c r="D75" s="56"/>
      <x:c r="E75" s="56"/>
      <x:c r="F75" s="56"/>
      <x:c r="G75" s="57" t="str">
        <x:f>IF(B75="","",D75-F75)</x:f>
      </x:c>
      <x:c r="H75" s="67" t="str">
        <x:f>IF(B75="","",IFERROR((D75-F75)/D75,0))</x:f>
      </x:c>
      <x:c r="I75" s="49" t="str">
        <x:f>IF(B75="","",IF(F75&gt;D75,"OVER BUDGET",IF(E75&gt;D75,"AT RISK","ON TRACK")))</x:f>
      </x:c>
      <x:c r="J75" s="59"/>
    </x:row>
    <x:row r="76" ht="22" customHeight="1">
      <x:c r="A76" s="45"/>
      <x:c r="B76" s="45"/>
      <x:c r="C76" s="45"/>
      <x:c r="D76" s="56"/>
      <x:c r="E76" s="56"/>
      <x:c r="F76" s="56"/>
      <x:c r="G76" s="57" t="str">
        <x:f>IF(B76="","",D76-F76)</x:f>
      </x:c>
      <x:c r="H76" s="67" t="str">
        <x:f>IF(B76="","",IFERROR((D76-F76)/D76,0))</x:f>
      </x:c>
      <x:c r="I76" s="49" t="str">
        <x:f>IF(B76="","",IF(F76&gt;D76,"OVER BUDGET",IF(E76&gt;D76,"AT RISK","ON TRACK")))</x:f>
      </x:c>
      <x:c r="J76" s="59"/>
    </x:row>
    <x:row r="77" ht="22" customHeight="1">
      <x:c r="A77" s="45"/>
      <x:c r="B77" s="45"/>
      <x:c r="C77" s="45"/>
      <x:c r="D77" s="56"/>
      <x:c r="E77" s="56"/>
      <x:c r="F77" s="56"/>
      <x:c r="G77" s="57" t="str">
        <x:f>IF(B77="","",D77-F77)</x:f>
      </x:c>
      <x:c r="H77" s="67" t="str">
        <x:f>IF(B77="","",IFERROR((D77-F77)/D77,0))</x:f>
      </x:c>
      <x:c r="I77" s="49" t="str">
        <x:f>IF(B77="","",IF(F77&gt;D77,"OVER BUDGET",IF(E77&gt;D77,"AT RISK","ON TRACK")))</x:f>
      </x:c>
      <x:c r="J77" s="59"/>
    </x:row>
    <x:row r="78" ht="22" customHeight="1">
      <x:c r="A78" s="45"/>
      <x:c r="B78" s="45"/>
      <x:c r="C78" s="45"/>
      <x:c r="D78" s="56"/>
      <x:c r="E78" s="56"/>
      <x:c r="F78" s="56"/>
      <x:c r="G78" s="57" t="str">
        <x:f>IF(B78="","",D78-F78)</x:f>
      </x:c>
      <x:c r="H78" s="67" t="str">
        <x:f>IF(B78="","",IFERROR((D78-F78)/D78,0))</x:f>
      </x:c>
      <x:c r="I78" s="49" t="str">
        <x:f>IF(B78="","",IF(F78&gt;D78,"OVER BUDGET",IF(E78&gt;D78,"AT RISK","ON TRACK")))</x:f>
      </x:c>
      <x:c r="J78" s="59"/>
    </x:row>
    <x:row r="79" ht="22" customHeight="1">
      <x:c r="A79" s="45"/>
      <x:c r="B79" s="45"/>
      <x:c r="C79" s="45"/>
      <x:c r="D79" s="56"/>
      <x:c r="E79" s="56"/>
      <x:c r="F79" s="56"/>
      <x:c r="G79" s="57" t="str">
        <x:f>IF(B79="","",D79-F79)</x:f>
      </x:c>
      <x:c r="H79" s="67" t="str">
        <x:f>IF(B79="","",IFERROR((D79-F79)/D79,0))</x:f>
      </x:c>
      <x:c r="I79" s="49" t="str">
        <x:f>IF(B79="","",IF(F79&gt;D79,"OVER BUDGET",IF(E79&gt;D79,"AT RISK","ON TRACK")))</x:f>
      </x:c>
      <x:c r="J79" s="59"/>
    </x:row>
    <x:row r="80" ht="22" customHeight="1">
      <x:c r="A80" s="45"/>
      <x:c r="B80" s="45"/>
      <x:c r="C80" s="45"/>
      <x:c r="D80" s="56"/>
      <x:c r="E80" s="56"/>
      <x:c r="F80" s="56"/>
      <x:c r="G80" s="57" t="str">
        <x:f>IF(B80="","",D80-F80)</x:f>
      </x:c>
      <x:c r="H80" s="67" t="str">
        <x:f>IF(B80="","",IFERROR((D80-F80)/D80,0))</x:f>
      </x:c>
      <x:c r="I80" s="49" t="str">
        <x:f>IF(B80="","",IF(F80&gt;D80,"OVER BUDGET",IF(E80&gt;D80,"AT RISK","ON TRACK")))</x:f>
      </x:c>
      <x:c r="J80" s="59"/>
    </x:row>
    <x:row r="81" ht="22" customHeight="1">
      <x:c r="A81" s="45"/>
      <x:c r="B81" s="45"/>
      <x:c r="C81" s="45"/>
      <x:c r="D81" s="56"/>
      <x:c r="E81" s="56"/>
      <x:c r="F81" s="56"/>
      <x:c r="G81" s="57" t="str">
        <x:f>IF(B81="","",D81-F81)</x:f>
      </x:c>
      <x:c r="H81" s="67" t="str">
        <x:f>IF(B81="","",IFERROR((D81-F81)/D81,0))</x:f>
      </x:c>
      <x:c r="I81" s="49" t="str">
        <x:f>IF(B81="","",IF(F81&gt;D81,"OVER BUDGET",IF(E81&gt;D81,"AT RISK","ON TRACK")))</x:f>
      </x:c>
      <x:c r="J81" s="59"/>
    </x:row>
    <x:row r="82" ht="22" customHeight="1">
      <x:c r="A82" s="45"/>
      <x:c r="B82" s="45"/>
      <x:c r="C82" s="45"/>
      <x:c r="D82" s="56"/>
      <x:c r="E82" s="56"/>
      <x:c r="F82" s="56"/>
      <x:c r="G82" s="57" t="str">
        <x:f>IF(B82="","",D82-F82)</x:f>
      </x:c>
      <x:c r="H82" s="67" t="str">
        <x:f>IF(B82="","",IFERROR((D82-F82)/D82,0))</x:f>
      </x:c>
      <x:c r="I82" s="49" t="str">
        <x:f>IF(B82="","",IF(F82&gt;D82,"OVER BUDGET",IF(E82&gt;D82,"AT RISK","ON TRACK")))</x:f>
      </x:c>
      <x:c r="J82" s="59"/>
    </x:row>
    <x:row r="83" ht="22" customHeight="1">
      <x:c r="A83" s="45"/>
      <x:c r="B83" s="45"/>
      <x:c r="C83" s="45"/>
      <x:c r="D83" s="56"/>
      <x:c r="E83" s="56"/>
      <x:c r="F83" s="56"/>
      <x:c r="G83" s="57" t="str">
        <x:f>IF(B83="","",D83-F83)</x:f>
      </x:c>
      <x:c r="H83" s="67" t="str">
        <x:f>IF(B83="","",IFERROR((D83-F83)/D83,0))</x:f>
      </x:c>
      <x:c r="I83" s="49" t="str">
        <x:f>IF(B83="","",IF(F83&gt;D83,"OVER BUDGET",IF(E83&gt;D83,"AT RISK","ON TRACK")))</x:f>
      </x:c>
      <x:c r="J83" s="59"/>
    </x:row>
    <x:row r="84" ht="22" customHeight="1">
      <x:c r="A84" s="45"/>
      <x:c r="B84" s="45"/>
      <x:c r="C84" s="45"/>
      <x:c r="D84" s="56"/>
      <x:c r="E84" s="56"/>
      <x:c r="F84" s="56"/>
      <x:c r="G84" s="57" t="str">
        <x:f>IF(B84="","",D84-F84)</x:f>
      </x:c>
      <x:c r="H84" s="67" t="str">
        <x:f>IF(B84="","",IFERROR((D84-F84)/D84,0))</x:f>
      </x:c>
      <x:c r="I84" s="49" t="str">
        <x:f>IF(B84="","",IF(F84&gt;D84,"OVER BUDGET",IF(E84&gt;D84,"AT RISK","ON TRACK")))</x:f>
      </x:c>
      <x:c r="J84" s="59"/>
    </x:row>
    <x:row r="85" ht="22" customHeight="1">
      <x:c r="A85" s="45"/>
      <x:c r="B85" s="45"/>
      <x:c r="C85" s="45"/>
      <x:c r="D85" s="56"/>
      <x:c r="E85" s="56"/>
      <x:c r="F85" s="56"/>
      <x:c r="G85" s="57" t="str">
        <x:f>IF(B85="","",D85-F85)</x:f>
      </x:c>
      <x:c r="H85" s="67" t="str">
        <x:f>IF(B85="","",IFERROR((D85-F85)/D85,0))</x:f>
      </x:c>
      <x:c r="I85" s="49" t="str">
        <x:f>IF(B85="","",IF(F85&gt;D85,"OVER BUDGET",IF(E85&gt;D85,"AT RISK","ON TRACK")))</x:f>
      </x:c>
      <x:c r="J85" s="59"/>
    </x:row>
    <x:row r="86" ht="22" customHeight="1">
      <x:c r="A86" s="45"/>
      <x:c r="B86" s="45"/>
      <x:c r="C86" s="45"/>
      <x:c r="D86" s="56"/>
      <x:c r="E86" s="56"/>
      <x:c r="F86" s="56"/>
      <x:c r="G86" s="57" t="str">
        <x:f>IF(B86="","",D86-F86)</x:f>
      </x:c>
      <x:c r="H86" s="67" t="str">
        <x:f>IF(B86="","",IFERROR((D86-F86)/D86,0))</x:f>
      </x:c>
      <x:c r="I86" s="49" t="str">
        <x:f>IF(B86="","",IF(F86&gt;D86,"OVER BUDGET",IF(E86&gt;D86,"AT RISK","ON TRACK")))</x:f>
      </x:c>
      <x:c r="J86" s="59"/>
    </x:row>
    <x:row r="87" ht="22" customHeight="1">
      <x:c r="A87" s="45"/>
      <x:c r="B87" s="45"/>
      <x:c r="C87" s="45"/>
      <x:c r="D87" s="56"/>
      <x:c r="E87" s="56"/>
      <x:c r="F87" s="56"/>
      <x:c r="G87" s="57" t="str">
        <x:f>IF(B87="","",D87-F87)</x:f>
      </x:c>
      <x:c r="H87" s="67" t="str">
        <x:f>IF(B87="","",IFERROR((D87-F87)/D87,0))</x:f>
      </x:c>
      <x:c r="I87" s="49" t="str">
        <x:f>IF(B87="","",IF(F87&gt;D87,"OVER BUDGET",IF(E87&gt;D87,"AT RISK","ON TRACK")))</x:f>
      </x:c>
      <x:c r="J87" s="59"/>
    </x:row>
    <x:row r="88" ht="22" customHeight="1">
      <x:c r="A88" s="45"/>
      <x:c r="B88" s="45"/>
      <x:c r="C88" s="45"/>
      <x:c r="D88" s="56"/>
      <x:c r="E88" s="56"/>
      <x:c r="F88" s="56"/>
      <x:c r="G88" s="57" t="str">
        <x:f>IF(B88="","",D88-F88)</x:f>
      </x:c>
      <x:c r="H88" s="67" t="str">
        <x:f>IF(B88="","",IFERROR((D88-F88)/D88,0))</x:f>
      </x:c>
      <x:c r="I88" s="49" t="str">
        <x:f>IF(B88="","",IF(F88&gt;D88,"OVER BUDGET",IF(E88&gt;D88,"AT RISK","ON TRACK")))</x:f>
      </x:c>
      <x:c r="J88" s="59"/>
    </x:row>
    <x:row r="89" ht="22" customHeight="1">
      <x:c r="A89" s="45"/>
      <x:c r="B89" s="45"/>
      <x:c r="C89" s="45"/>
      <x:c r="D89" s="56"/>
      <x:c r="E89" s="56"/>
      <x:c r="F89" s="56"/>
      <x:c r="G89" s="57" t="str">
        <x:f>IF(B89="","",D89-F89)</x:f>
      </x:c>
      <x:c r="H89" s="67" t="str">
        <x:f>IF(B89="","",IFERROR((D89-F89)/D89,0))</x:f>
      </x:c>
      <x:c r="I89" s="49" t="str">
        <x:f>IF(B89="","",IF(F89&gt;D89,"OVER BUDGET",IF(E89&gt;D89,"AT RISK","ON TRACK")))</x:f>
      </x:c>
      <x:c r="J89" s="59"/>
    </x:row>
    <x:row r="90" ht="22" customHeight="1">
      <x:c r="A90" s="45"/>
      <x:c r="B90" s="45"/>
      <x:c r="C90" s="45"/>
      <x:c r="D90" s="56"/>
      <x:c r="E90" s="56"/>
      <x:c r="F90" s="56"/>
      <x:c r="G90" s="57" t="str">
        <x:f>IF(B90="","",D90-F90)</x:f>
      </x:c>
      <x:c r="H90" s="67" t="str">
        <x:f>IF(B90="","",IFERROR((D90-F90)/D90,0))</x:f>
      </x:c>
      <x:c r="I90" s="49" t="str">
        <x:f>IF(B90="","",IF(F90&gt;D90,"OVER BUDGET",IF(E90&gt;D90,"AT RISK","ON TRACK")))</x:f>
      </x:c>
      <x:c r="J90" s="59"/>
    </x:row>
    <x:row r="91" ht="22" customHeight="1">
      <x:c r="A91" s="45"/>
      <x:c r="B91" s="45"/>
      <x:c r="C91" s="45"/>
      <x:c r="D91" s="56"/>
      <x:c r="E91" s="56"/>
      <x:c r="F91" s="56"/>
      <x:c r="G91" s="57" t="str">
        <x:f>IF(B91="","",D91-F91)</x:f>
      </x:c>
      <x:c r="H91" s="67" t="str">
        <x:f>IF(B91="","",IFERROR((D91-F91)/D91,0))</x:f>
      </x:c>
      <x:c r="I91" s="49" t="str">
        <x:f>IF(B91="","",IF(F91&gt;D91,"OVER BUDGET",IF(E91&gt;D91,"AT RISK","ON TRACK")))</x:f>
      </x:c>
      <x:c r="J91" s="59"/>
    </x:row>
    <x:row r="92" ht="22" customHeight="1">
      <x:c r="A92" s="45"/>
      <x:c r="B92" s="45"/>
      <x:c r="C92" s="45"/>
      <x:c r="D92" s="56"/>
      <x:c r="E92" s="56"/>
      <x:c r="F92" s="56"/>
      <x:c r="G92" s="57" t="str">
        <x:f>IF(B92="","",D92-F92)</x:f>
      </x:c>
      <x:c r="H92" s="67" t="str">
        <x:f>IF(B92="","",IFERROR((D92-F92)/D92,0))</x:f>
      </x:c>
      <x:c r="I92" s="49" t="str">
        <x:f>IF(B92="","",IF(F92&gt;D92,"OVER BUDGET",IF(E92&gt;D92,"AT RISK","ON TRACK")))</x:f>
      </x:c>
      <x:c r="J92" s="59"/>
    </x:row>
    <x:row r="93" ht="22" customHeight="1">
      <x:c r="A93" s="45"/>
      <x:c r="B93" s="45"/>
      <x:c r="C93" s="45"/>
      <x:c r="D93" s="56"/>
      <x:c r="E93" s="56"/>
      <x:c r="F93" s="56"/>
      <x:c r="G93" s="57" t="str">
        <x:f>IF(B93="","",D93-F93)</x:f>
      </x:c>
      <x:c r="H93" s="67" t="str">
        <x:f>IF(B93="","",IFERROR((D93-F93)/D93,0))</x:f>
      </x:c>
      <x:c r="I93" s="49" t="str">
        <x:f>IF(B93="","",IF(F93&gt;D93,"OVER BUDGET",IF(E93&gt;D93,"AT RISK","ON TRACK")))</x:f>
      </x:c>
      <x:c r="J93" s="59"/>
    </x:row>
    <x:row r="94" ht="22" customHeight="1">
      <x:c r="A94" s="45"/>
      <x:c r="B94" s="45"/>
      <x:c r="C94" s="45"/>
      <x:c r="D94" s="56"/>
      <x:c r="E94" s="56"/>
      <x:c r="F94" s="56"/>
      <x:c r="G94" s="57" t="str">
        <x:f>IF(B94="","",D94-F94)</x:f>
      </x:c>
      <x:c r="H94" s="67" t="str">
        <x:f>IF(B94="","",IFERROR((D94-F94)/D94,0))</x:f>
      </x:c>
      <x:c r="I94" s="49" t="str">
        <x:f>IF(B94="","",IF(F94&gt;D94,"OVER BUDGET",IF(E94&gt;D94,"AT RISK","ON TRACK")))</x:f>
      </x:c>
      <x:c r="J94" s="59"/>
    </x:row>
    <x:row r="95" ht="22" customHeight="1">
      <x:c r="A95" s="45"/>
      <x:c r="B95" s="45"/>
      <x:c r="C95" s="45"/>
      <x:c r="D95" s="56"/>
      <x:c r="E95" s="56"/>
      <x:c r="F95" s="56"/>
      <x:c r="G95" s="57" t="str">
        <x:f>IF(B95="","",D95-F95)</x:f>
      </x:c>
      <x:c r="H95" s="67" t="str">
        <x:f>IF(B95="","",IFERROR((D95-F95)/D95,0))</x:f>
      </x:c>
      <x:c r="I95" s="49" t="str">
        <x:f>IF(B95="","",IF(F95&gt;D95,"OVER BUDGET",IF(E95&gt;D95,"AT RISK","ON TRACK")))</x:f>
      </x:c>
      <x:c r="J95" s="59"/>
    </x:row>
    <x:row r="96" ht="22" customHeight="1">
      <x:c r="A96" s="45"/>
      <x:c r="B96" s="45"/>
      <x:c r="C96" s="45"/>
      <x:c r="D96" s="56"/>
      <x:c r="E96" s="56"/>
      <x:c r="F96" s="56"/>
      <x:c r="G96" s="57" t="str">
        <x:f>IF(B96="","",D96-F96)</x:f>
      </x:c>
      <x:c r="H96" s="67" t="str">
        <x:f>IF(B96="","",IFERROR((D96-F96)/D96,0))</x:f>
      </x:c>
      <x:c r="I96" s="49" t="str">
        <x:f>IF(B96="","",IF(F96&gt;D96,"OVER BUDGET",IF(E96&gt;D96,"AT RISK","ON TRACK")))</x:f>
      </x:c>
      <x:c r="J96" s="59"/>
    </x:row>
    <x:row r="97" ht="22" customHeight="1">
      <x:c r="A97" s="45"/>
      <x:c r="B97" s="45"/>
      <x:c r="C97" s="45"/>
      <x:c r="D97" s="56"/>
      <x:c r="E97" s="56"/>
      <x:c r="F97" s="56"/>
      <x:c r="G97" s="57" t="str">
        <x:f>IF(B97="","",D97-F97)</x:f>
      </x:c>
      <x:c r="H97" s="67" t="str">
        <x:f>IF(B97="","",IFERROR((D97-F97)/D97,0))</x:f>
      </x:c>
      <x:c r="I97" s="49" t="str">
        <x:f>IF(B97="","",IF(F97&gt;D97,"OVER BUDGET",IF(E97&gt;D97,"AT RISK","ON TRACK")))</x:f>
      </x:c>
      <x:c r="J97" s="59"/>
    </x:row>
    <x:row r="98" ht="22" customHeight="1">
      <x:c r="A98" s="45"/>
      <x:c r="B98" s="45"/>
      <x:c r="C98" s="45"/>
      <x:c r="D98" s="56"/>
      <x:c r="E98" s="56"/>
      <x:c r="F98" s="56"/>
      <x:c r="G98" s="57" t="str">
        <x:f>IF(B98="","",D98-F98)</x:f>
      </x:c>
      <x:c r="H98" s="67" t="str">
        <x:f>IF(B98="","",IFERROR((D98-F98)/D98,0))</x:f>
      </x:c>
      <x:c r="I98" s="49" t="str">
        <x:f>IF(B98="","",IF(F98&gt;D98,"OVER BUDGET",IF(E98&gt;D98,"AT RISK","ON TRACK")))</x:f>
      </x:c>
      <x:c r="J98" s="59"/>
    </x:row>
    <x:row r="99" ht="22" customHeight="1">
      <x:c r="A99" s="45"/>
      <x:c r="B99" s="45"/>
      <x:c r="C99" s="45"/>
      <x:c r="D99" s="56"/>
      <x:c r="E99" s="56"/>
      <x:c r="F99" s="56"/>
      <x:c r="G99" s="57" t="str">
        <x:f>IF(B99="","",D99-F99)</x:f>
      </x:c>
      <x:c r="H99" s="67" t="str">
        <x:f>IF(B99="","",IFERROR((D99-F99)/D99,0))</x:f>
      </x:c>
      <x:c r="I99" s="49" t="str">
        <x:f>IF(B99="","",IF(F99&gt;D99,"OVER BUDGET",IF(E99&gt;D99,"AT RISK","ON TRACK")))</x:f>
      </x:c>
      <x:c r="J99" s="59"/>
    </x:row>
    <x:row r="100" ht="22" customHeight="1">
      <x:c r="A100" s="45"/>
      <x:c r="B100" s="45"/>
      <x:c r="C100" s="45"/>
      <x:c r="D100" s="56"/>
      <x:c r="E100" s="56"/>
      <x:c r="F100" s="56"/>
      <x:c r="G100" s="57" t="str">
        <x:f>IF(B100="","",D100-F100)</x:f>
      </x:c>
      <x:c r="H100" s="67" t="str">
        <x:f>IF(B100="","",IFERROR((D100-F100)/D100,0))</x:f>
      </x:c>
      <x:c r="I100" s="49" t="str">
        <x:f>IF(B100="","",IF(F100&gt;D100,"OVER BUDGET",IF(E100&gt;D100,"AT RISK","ON TRACK")))</x:f>
      </x:c>
      <x:c r="J100" s="59"/>
    </x:row>
    <x:row r="101" ht="22" customHeight="1">
      <x:c r="A101" s="45"/>
      <x:c r="B101" s="45"/>
      <x:c r="C101" s="45"/>
      <x:c r="D101" s="56"/>
      <x:c r="E101" s="56"/>
      <x:c r="F101" s="56"/>
      <x:c r="G101" s="57" t="str">
        <x:f>IF(B101="","",D101-F101)</x:f>
      </x:c>
      <x:c r="H101" s="67" t="str">
        <x:f>IF(B101="","",IFERROR((D101-F101)/D101,0))</x:f>
      </x:c>
      <x:c r="I101" s="49" t="str">
        <x:f>IF(B101="","",IF(F101&gt;D101,"OVER BUDGET",IF(E101&gt;D101,"AT RISK","ON TRACK")))</x:f>
      </x:c>
      <x:c r="J101" s="59"/>
    </x:row>
    <x:row r="102" ht="22" customHeight="1">
      <x:c r="A102" s="45"/>
      <x:c r="B102" s="45"/>
      <x:c r="C102" s="45"/>
      <x:c r="D102" s="56"/>
      <x:c r="E102" s="56"/>
      <x:c r="F102" s="56"/>
      <x:c r="G102" s="57" t="str">
        <x:f>IF(B102="","",D102-F102)</x:f>
      </x:c>
      <x:c r="H102" s="67" t="str">
        <x:f>IF(B102="","",IFERROR((D102-F102)/D102,0))</x:f>
      </x:c>
      <x:c r="I102" s="49" t="str">
        <x:f>IF(B102="","",IF(F102&gt;D102,"OVER BUDGET",IF(E102&gt;D102,"AT RISK","ON TRACK")))</x:f>
      </x:c>
      <x:c r="J102" s="59"/>
    </x:row>
    <x:row r="103" ht="22" customHeight="1">
      <x:c r="A103" s="45"/>
      <x:c r="B103" s="45"/>
      <x:c r="C103" s="45"/>
      <x:c r="D103" s="56"/>
      <x:c r="E103" s="56"/>
      <x:c r="F103" s="56"/>
      <x:c r="G103" s="57" t="str">
        <x:f>IF(B103="","",D103-F103)</x:f>
      </x:c>
      <x:c r="H103" s="67" t="str">
        <x:f>IF(B103="","",IFERROR((D103-F103)/D103,0))</x:f>
      </x:c>
      <x:c r="I103" s="49" t="str">
        <x:f>IF(B103="","",IF(F103&gt;D103,"OVER BUDGET",IF(E103&gt;D103,"AT RISK","ON TRACK")))</x:f>
      </x:c>
      <x:c r="J103" s="59"/>
    </x:row>
    <x:row r="104" ht="22" customHeight="1">
      <x:c r="A104" s="45"/>
      <x:c r="B104" s="45"/>
      <x:c r="C104" s="45"/>
      <x:c r="D104" s="56"/>
      <x:c r="E104" s="56"/>
      <x:c r="F104" s="56"/>
      <x:c r="G104" s="57" t="str">
        <x:f>IF(B104="","",D104-F104)</x:f>
      </x:c>
      <x:c r="H104" s="67" t="str">
        <x:f>IF(B104="","",IFERROR((D104-F104)/D104,0))</x:f>
      </x:c>
      <x:c r="I104" s="49" t="str">
        <x:f>IF(B104="","",IF(F104&gt;D104,"OVER BUDGET",IF(E104&gt;D104,"AT RISK","ON TRACK")))</x:f>
      </x:c>
      <x:c r="J104" s="59"/>
    </x:row>
    <x:row r="105" ht="22" customHeight="1">
      <x:c r="A105" s="45"/>
      <x:c r="B105" s="45"/>
      <x:c r="C105" s="45"/>
      <x:c r="D105" s="56"/>
      <x:c r="E105" s="56"/>
      <x:c r="F105" s="56"/>
      <x:c r="G105" s="57" t="str">
        <x:f>IF(B105="","",D105-F105)</x:f>
      </x:c>
      <x:c r="H105" s="67" t="str">
        <x:f>IF(B105="","",IFERROR((D105-F105)/D105,0))</x:f>
      </x:c>
      <x:c r="I105" s="49" t="str">
        <x:f>IF(B105="","",IF(F105&gt;D105,"OVER BUDGET",IF(E105&gt;D105,"AT RISK","ON TRACK")))</x:f>
      </x:c>
      <x:c r="J105" s="59"/>
    </x:row>
    <x:row r="106" ht="22" customHeight="1"/>
    <x:row r="107" ht="22" customHeight="1"/>
    <x:row r="108" ht="22" customHeight="1"/>
    <x:row r="109" ht="22" customHeight="1"/>
    <x:row r="110" ht="22" customHeight="1"/>
  </x:sheetData>
  <x:mergeCells>
    <x:mergeCell ref="A1:J1"/>
    <x:mergeCell ref="A2:J2"/>
    <x:mergeCell ref="A4:J4"/>
  </x:mergeCells>
  <x:conditionalFormatting sqref="I7:I105">
    <x:cfRule type="containsText" dxfId="9" priority="1" operator="containsText" text="OVERDUE"/>
    <x:cfRule type="containsText" dxfId="10" priority="2" operator="containsText" text="AT RISK"/>
    <x:cfRule type="containsText" dxfId="11" priority="3" operator="containsText" text="DUE SOON"/>
    <x:cfRule type="containsText" dxfId="12" priority="4" operator="containsText" text="ON TRACK"/>
    <x:cfRule type="containsText" dxfId="13" priority="5" operator="containsText" text="DONE"/>
  </x:conditionalFormatting>
  <x:pageMargins left="0.7" right="0.7" top="0.75" bottom="0.75" header="0.3" footer="0.3"/>
  <x:tableParts count="1">
    <x:tablePart xmlns:r="http://schemas.openxmlformats.org/officeDocument/2006/relationships" r:id="R87953eb34b9048ef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40" hidden="0" customWidth="1"/>
    <x:col min="4" max="4" width="21" hidden="0" customWidth="1"/>
    <x:col min="5" max="5" width="14" hidden="0" customWidth="1"/>
    <x:col min="6" max="6" width="12" hidden="0" customWidth="1"/>
    <x:col min="7" max="7" width="11" hidden="0" customWidth="1"/>
    <x:col min="8" max="8" width="13" hidden="0" customWidth="1"/>
    <x:col min="9" max="9" width="16" hidden="0" customWidth="1"/>
    <x:col min="10" max="10" width="46" hidden="0" customWidth="1"/>
    <x:col min="11" max="11" width="17" hidden="0" customWidth="1"/>
    <x:col min="12" max="12" width="17" hidden="0" customWidth="1"/>
    <x:col min="13" max="13" width="13" hidden="0" customWidth="1"/>
  </x:cols>
  <x:sheetData>
    <x:row r="1" ht="23" customHeight="1">
      <x:c r="A1" s="1" t="str">
        <x:v>Risks &amp; Issues</x:v>
      </x:c>
    </x:row>
    <x:row r="2" ht="23" customHeight="1">
      <x:c r="A2" s="2" t="str">
        <x:v>Log project risks and active issues, score severity, assign owners, and track mitigation.</x:v>
      </x:c>
    </x:row>
    <x:row r="3" ht="23" customHeight="1"/>
    <x:row r="4" ht="23" customHeight="1">
      <x:c r="A4" s="6" t="str">
        <x:v>Probability × Impact produces the risk score. Priority and days open calculate automatically.</x:v>
      </x:c>
    </x:row>
    <x:row r="5" ht="23" customHeight="1">
      <x:c r="A5" s="36" t="str">
        <x:v>Type</x:v>
      </x:c>
      <x:c r="B5" s="37" t="str">
        <x:v>ID</x:v>
      </x:c>
      <x:c r="C5" s="37" t="str">
        <x:v>Description</x:v>
      </x:c>
      <x:c r="D5" s="37" t="str">
        <x:v>Owner</x:v>
      </x:c>
      <x:c r="E5" s="37" t="str">
        <x:v>Probability</x:v>
      </x:c>
      <x:c r="F5" s="37" t="str">
        <x:v>Impact</x:v>
      </x:c>
      <x:c r="G5" s="37" t="str">
        <x:v>Score</x:v>
      </x:c>
      <x:c r="H5" s="37" t="str">
        <x:v>Priority</x:v>
      </x:c>
      <x:c r="I5" s="37" t="str">
        <x:v>Status</x:v>
      </x:c>
      <x:c r="J5" s="37" t="str">
        <x:v>Mitigation / Next Step</x:v>
      </x:c>
      <x:c r="K5" s="37" t="str">
        <x:v>Created Date</x:v>
      </x:c>
      <x:c r="L5" s="37" t="str">
        <x:v>Due Date</x:v>
      </x:c>
      <x:c r="M5" s="38" t="str">
        <x:v>Days Open</x:v>
      </x:c>
    </x:row>
    <x:row r="6" ht="23" customHeight="1">
      <x:c r="A6" s="44" t="str">
        <x:v>Risk</x:v>
      </x:c>
      <x:c r="B6" s="44" t="str">
        <x:v>R-001</x:v>
      </x:c>
      <x:c r="C6" s="58" t="str">
        <x:v>Content approval may delay development handoff</x:v>
      </x:c>
      <x:c r="D6" s="44" t="str">
        <x:v>Emily Chen</x:v>
      </x:c>
      <x:c r="E6" s="44" t="n">
        <x:v>4</x:v>
      </x:c>
      <x:c r="F6" s="44" t="n">
        <x:v>4</x:v>
      </x:c>
      <x:c r="G6" s="48" t="n">
        <x:f>IF(B6="","",E6*F6)</x:f>
        <x:v>16</x:v>
      </x:c>
      <x:c r="H6" s="48" t="str">
        <x:f>IF(B6="","",IF(G6&gt;=15,"CRITICAL",IF(G6&gt;=10,"HIGH",IF(G6&gt;=5,"MEDIUM","LOW"))))</x:f>
        <x:v>CRITICAL</x:v>
      </x:c>
      <x:c r="I6" s="44" t="str">
        <x:v>Open</x:v>
      </x:c>
      <x:c r="J6" s="58" t="str">
        <x:v>Create an approval calendar and named backup reviewer.</x:v>
      </x:c>
      <x:c r="K6" s="46" t="n">
        <x:v>46251</x:v>
      </x:c>
      <x:c r="L6" s="46" t="n">
        <x:v>46276</x:v>
      </x:c>
      <x:c r="M6" s="48" t="n">
        <x:f>IF(OR(B6="",K6=""),"",IF(I6="Closed","",TODAY()-K6))</x:f>
        <x:v>6</x:v>
      </x:c>
    </x:row>
    <x:row r="7" ht="23" customHeight="1">
      <x:c r="A7" s="45" t="str">
        <x:v>Risk</x:v>
      </x:c>
      <x:c r="B7" s="45" t="str">
        <x:v>R-002</x:v>
      </x:c>
      <x:c r="C7" s="59" t="str">
        <x:v>Legacy CMS integration may require additional work</x:v>
      </x:c>
      <x:c r="D7" s="45" t="str">
        <x:v>Sofia Patel</x:v>
      </x:c>
      <x:c r="E7" s="45" t="n">
        <x:v>3</x:v>
      </x:c>
      <x:c r="F7" s="45" t="n">
        <x:v>5</x:v>
      </x:c>
      <x:c r="G7" s="49" t="n">
        <x:f>IF(B7="","",E7*F7)</x:f>
        <x:v>15</x:v>
      </x:c>
      <x:c r="H7" s="49" t="str">
        <x:f>IF(B7="","",IF(G7&gt;=15,"CRITICAL",IF(G7&gt;=10,"HIGH",IF(G7&gt;=5,"MEDIUM","LOW"))))</x:f>
        <x:v>CRITICAL</x:v>
      </x:c>
      <x:c r="I7" s="45" t="str">
        <x:v>Open</x:v>
      </x:c>
      <x:c r="J7" s="59" t="str">
        <x:v>Complete a technical spike before component development.</x:v>
      </x:c>
      <x:c r="K7" s="47" t="n">
        <x:v>46252</x:v>
      </x:c>
      <x:c r="L7" s="47" t="n">
        <x:v>46269</x:v>
      </x:c>
      <x:c r="M7" s="49" t="n">
        <x:f>IF(OR(B7="",K7=""),"",IF(I7="Closed","",TODAY()-K7))</x:f>
        <x:v>5</x:v>
      </x:c>
    </x:row>
    <x:row r="8" ht="23" customHeight="1">
      <x:c r="A8" s="45" t="str">
        <x:v>Risk</x:v>
      </x:c>
      <x:c r="B8" s="45" t="str">
        <x:v>R-003</x:v>
      </x:c>
      <x:c r="C8" s="59" t="str">
        <x:v>Accessibility audit could identify late design changes</x:v>
      </x:c>
      <x:c r="D8" s="45" t="str">
        <x:v>Aisha Khan</x:v>
      </x:c>
      <x:c r="E8" s="45" t="n">
        <x:v>3</x:v>
      </x:c>
      <x:c r="F8" s="45" t="n">
        <x:v>4</x:v>
      </x:c>
      <x:c r="G8" s="49" t="n">
        <x:f>IF(B8="","",E8*F8)</x:f>
        <x:v>12</x:v>
      </x:c>
      <x:c r="H8" s="49" t="str">
        <x:f>IF(B8="","",IF(G8&gt;=15,"CRITICAL",IF(G8&gt;=10,"HIGH",IF(G8&gt;=5,"MEDIUM","LOW"))))</x:f>
        <x:v>HIGH</x:v>
      </x:c>
      <x:c r="I8" s="45" t="str">
        <x:v>Monitoring</x:v>
      </x:c>
      <x:c r="J8" s="59" t="str">
        <x:v>Review accessibility during wireframes and design QA.</x:v>
      </x:c>
      <x:c r="K8" s="47" t="n">
        <x:v>46252</x:v>
      </x:c>
      <x:c r="L8" s="47" t="n">
        <x:v>46283</x:v>
      </x:c>
      <x:c r="M8" s="49" t="n">
        <x:f>IF(OR(B8="",K8=""),"",IF(I8="Closed","",TODAY()-K8))</x:f>
        <x:v>5</x:v>
      </x:c>
    </x:row>
    <x:row r="9" ht="23" customHeight="1">
      <x:c r="A9" s="45" t="str">
        <x:v>Issue</x:v>
      </x:c>
      <x:c r="B9" s="45" t="str">
        <x:v>I-001</x:v>
      </x:c>
      <x:c r="C9" s="59" t="str">
        <x:v>Analytics event naming is not finalized</x:v>
      </x:c>
      <x:c r="D9" s="45" t="str">
        <x:v>Omar Hassan</x:v>
      </x:c>
      <x:c r="E9" s="45" t="n">
        <x:v>4</x:v>
      </x:c>
      <x:c r="F9" s="45" t="n">
        <x:v>3</x:v>
      </x:c>
      <x:c r="G9" s="49" t="n">
        <x:f>IF(B9="","",E9*F9)</x:f>
        <x:v>12</x:v>
      </x:c>
      <x:c r="H9" s="49" t="str">
        <x:f>IF(B9="","",IF(G9&gt;=15,"CRITICAL",IF(G9&gt;=10,"HIGH",IF(G9&gt;=5,"MEDIUM","LOW"))))</x:f>
        <x:v>HIGH</x:v>
      </x:c>
      <x:c r="I9" s="45" t="str">
        <x:v>In Progress</x:v>
      </x:c>
      <x:c r="J9" s="59" t="str">
        <x:v>Hold a working session with marketing and engineering.</x:v>
      </x:c>
      <x:c r="K9" s="47" t="n">
        <x:v>46253</x:v>
      </x:c>
      <x:c r="L9" s="47" t="n">
        <x:v>46267</x:v>
      </x:c>
      <x:c r="M9" s="49" t="n">
        <x:f>IF(OR(B9="",K9=""),"",IF(I9="Closed","",TODAY()-K9))</x:f>
        <x:v>4</x:v>
      </x:c>
    </x:row>
    <x:row r="10" ht="23" customHeight="1">
      <x:c r="A10" s="45" t="str">
        <x:v>Risk</x:v>
      </x:c>
      <x:c r="B10" s="45" t="str">
        <x:v>R-004</x:v>
      </x:c>
      <x:c r="C10" s="59" t="str">
        <x:v>Stakeholder availability may slow approvals</x:v>
      </x:c>
      <x:c r="D10" s="45" t="str">
        <x:v>Daniel Brooks</x:v>
      </x:c>
      <x:c r="E10" s="45" t="n">
        <x:v>3</x:v>
      </x:c>
      <x:c r="F10" s="45" t="n">
        <x:v>3</x:v>
      </x:c>
      <x:c r="G10" s="49" t="n">
        <x:f>IF(B10="","",E10*F10)</x:f>
        <x:v>9</x:v>
      </x:c>
      <x:c r="H10" s="49" t="str">
        <x:f>IF(B10="","",IF(G10&gt;=15,"CRITICAL",IF(G10&gt;=10,"HIGH",IF(G10&gt;=5,"MEDIUM","LOW"))))</x:f>
        <x:v>MEDIUM</x:v>
      </x:c>
      <x:c r="I10" s="45" t="str">
        <x:v>Monitoring</x:v>
      </x:c>
      <x:c r="J10" s="59" t="str">
        <x:v>Send approvals 48 hours early and track alternates.</x:v>
      </x:c>
      <x:c r="K10" s="47" t="n">
        <x:v>46254</x:v>
      </x:c>
      <x:c r="L10" s="47" t="n">
        <x:v>46283</x:v>
      </x:c>
      <x:c r="M10" s="49" t="n">
        <x:f>IF(OR(B10="",K10=""),"",IF(I10="Closed","",TODAY()-K10))</x:f>
        <x:v>3</x:v>
      </x:c>
    </x:row>
    <x:row r="11" ht="23" customHeight="1">
      <x:c r="A11" s="45" t="str">
        <x:v>Issue</x:v>
      </x:c>
      <x:c r="B11" s="45" t="str">
        <x:v>I-002</x:v>
      </x:c>
      <x:c r="C11" s="59" t="str">
        <x:v>Two redirect owners remain unassigned</x:v>
      </x:c>
      <x:c r="D11" s="45" t="str">
        <x:v>Omar Hassan</x:v>
      </x:c>
      <x:c r="E11" s="45" t="n">
        <x:v>2</x:v>
      </x:c>
      <x:c r="F11" s="45" t="n">
        <x:v>3</x:v>
      </x:c>
      <x:c r="G11" s="49" t="n">
        <x:f>IF(B11="","",E11*F11)</x:f>
        <x:v>6</x:v>
      </x:c>
      <x:c r="H11" s="49" t="str">
        <x:f>IF(B11="","",IF(G11&gt;=15,"CRITICAL",IF(G11&gt;=10,"HIGH",IF(G11&gt;=5,"MEDIUM","LOW"))))</x:f>
        <x:v>MEDIUM</x:v>
      </x:c>
      <x:c r="I11" s="45" t="str">
        <x:v>Open</x:v>
      </x:c>
      <x:c r="J11" s="59" t="str">
        <x:v>Assign redirect groups during the next content review.</x:v>
      </x:c>
      <x:c r="K11" s="47" t="n">
        <x:v>46255</x:v>
      </x:c>
      <x:c r="L11" s="47" t="n">
        <x:v>46273</x:v>
      </x:c>
      <x:c r="M11" s="49" t="n">
        <x:f>IF(OR(B11="",K11=""),"",IF(I11="Closed","",TODAY()-K11))</x:f>
        <x:v>2</x:v>
      </x:c>
    </x:row>
    <x:row r="12" ht="23" customHeight="1">
      <x:c r="A12" s="45" t="str">
        <x:v>Risk</x:v>
      </x:c>
      <x:c r="B12" s="45" t="str">
        <x:v>R-005</x:v>
      </x:c>
      <x:c r="C12" s="59" t="str">
        <x:v>Launch window overlaps another infrastructure change</x:v>
      </x:c>
      <x:c r="D12" s="45" t="str">
        <x:v>Sofia Patel</x:v>
      </x:c>
      <x:c r="E12" s="45" t="n">
        <x:v>2</x:v>
      </x:c>
      <x:c r="F12" s="45" t="n">
        <x:v>5</x:v>
      </x:c>
      <x:c r="G12" s="49" t="n">
        <x:f>IF(B12="","",E12*F12)</x:f>
        <x:v>10</x:v>
      </x:c>
      <x:c r="H12" s="49" t="str">
        <x:f>IF(B12="","",IF(G12&gt;=15,"CRITICAL",IF(G12&gt;=10,"HIGH",IF(G12&gt;=5,"MEDIUM","LOW"))))</x:f>
        <x:v>HIGH</x:v>
      </x:c>
      <x:c r="I12" s="45" t="str">
        <x:v>Monitoring</x:v>
      </x:c>
      <x:c r="J12" s="59" t="str">
        <x:v>Confirm the change freeze with infrastructure leads.</x:v>
      </x:c>
      <x:c r="K12" s="47" t="n">
        <x:v>46256</x:v>
      </x:c>
      <x:c r="L12" s="47" t="n">
        <x:v>46304</x:v>
      </x:c>
      <x:c r="M12" s="49" t="n">
        <x:f>IF(OR(B12="",K12=""),"",IF(I12="Closed","",TODAY()-K12))</x:f>
        <x:v>1</x:v>
      </x:c>
    </x:row>
    <x:row r="13" ht="23" customHeight="1">
      <x:c r="A13" s="45"/>
      <x:c r="B13" s="45"/>
      <x:c r="C13" s="59"/>
      <x:c r="D13" s="45"/>
      <x:c r="E13" s="45"/>
      <x:c r="F13" s="45"/>
      <x:c r="G13" s="49" t="str">
        <x:f>IF(B13="","",E13*F13)</x:f>
      </x:c>
      <x:c r="H13" s="49" t="str">
        <x:f>IF(B13="","",IF(G13&gt;=15,"CRITICAL",IF(G13&gt;=10,"HIGH",IF(G13&gt;=5,"MEDIUM","LOW"))))</x:f>
      </x:c>
      <x:c r="I13" s="45"/>
      <x:c r="J13" s="59"/>
      <x:c r="K13" s="47"/>
      <x:c r="L13" s="47"/>
      <x:c r="M13" s="49" t="str">
        <x:f>IF(OR(B13="",K13=""),"",IF(I13="Closed","",TODAY()-K13))</x:f>
      </x:c>
    </x:row>
    <x:row r="14" ht="23" customHeight="1">
      <x:c r="A14" s="45"/>
      <x:c r="B14" s="45"/>
      <x:c r="C14" s="59"/>
      <x:c r="D14" s="45"/>
      <x:c r="E14" s="45"/>
      <x:c r="F14" s="45"/>
      <x:c r="G14" s="49" t="str">
        <x:f>IF(B14="","",E14*F14)</x:f>
      </x:c>
      <x:c r="H14" s="49" t="str">
        <x:f>IF(B14="","",IF(G14&gt;=15,"CRITICAL",IF(G14&gt;=10,"HIGH",IF(G14&gt;=5,"MEDIUM","LOW"))))</x:f>
      </x:c>
      <x:c r="I14" s="45"/>
      <x:c r="J14" s="59"/>
      <x:c r="K14" s="47"/>
      <x:c r="L14" s="47"/>
      <x:c r="M14" s="49" t="str">
        <x:f>IF(OR(B14="",K14=""),"",IF(I14="Closed","",TODAY()-K14))</x:f>
      </x:c>
    </x:row>
    <x:row r="15" ht="23" customHeight="1">
      <x:c r="A15" s="45"/>
      <x:c r="B15" s="45"/>
      <x:c r="C15" s="59"/>
      <x:c r="D15" s="45"/>
      <x:c r="E15" s="45"/>
      <x:c r="F15" s="45"/>
      <x:c r="G15" s="49" t="str">
        <x:f>IF(B15="","",E15*F15)</x:f>
      </x:c>
      <x:c r="H15" s="49" t="str">
        <x:f>IF(B15="","",IF(G15&gt;=15,"CRITICAL",IF(G15&gt;=10,"HIGH",IF(G15&gt;=5,"MEDIUM","LOW"))))</x:f>
      </x:c>
      <x:c r="I15" s="45"/>
      <x:c r="J15" s="59"/>
      <x:c r="K15" s="47"/>
      <x:c r="L15" s="47"/>
      <x:c r="M15" s="49" t="str">
        <x:f>IF(OR(B15="",K15=""),"",IF(I15="Closed","",TODAY()-K15))</x:f>
      </x:c>
    </x:row>
    <x:row r="16" ht="23" customHeight="1">
      <x:c r="A16" s="45"/>
      <x:c r="B16" s="45"/>
      <x:c r="C16" s="59"/>
      <x:c r="D16" s="45"/>
      <x:c r="E16" s="45"/>
      <x:c r="F16" s="45"/>
      <x:c r="G16" s="49" t="str">
        <x:f>IF(B16="","",E16*F16)</x:f>
      </x:c>
      <x:c r="H16" s="49" t="str">
        <x:f>IF(B16="","",IF(G16&gt;=15,"CRITICAL",IF(G16&gt;=10,"HIGH",IF(G16&gt;=5,"MEDIUM","LOW"))))</x:f>
      </x:c>
      <x:c r="I16" s="45"/>
      <x:c r="J16" s="59"/>
      <x:c r="K16" s="47"/>
      <x:c r="L16" s="47"/>
      <x:c r="M16" s="49" t="str">
        <x:f>IF(OR(B16="",K16=""),"",IF(I16="Closed","",TODAY()-K16))</x:f>
      </x:c>
    </x:row>
    <x:row r="17" ht="23" customHeight="1">
      <x:c r="A17" s="45"/>
      <x:c r="B17" s="45"/>
      <x:c r="C17" s="59"/>
      <x:c r="D17" s="45"/>
      <x:c r="E17" s="45"/>
      <x:c r="F17" s="45"/>
      <x:c r="G17" s="49" t="str">
        <x:f>IF(B17="","",E17*F17)</x:f>
      </x:c>
      <x:c r="H17" s="49" t="str">
        <x:f>IF(B17="","",IF(G17&gt;=15,"CRITICAL",IF(G17&gt;=10,"HIGH",IF(G17&gt;=5,"MEDIUM","LOW"))))</x:f>
      </x:c>
      <x:c r="I17" s="45"/>
      <x:c r="J17" s="59"/>
      <x:c r="K17" s="47"/>
      <x:c r="L17" s="47"/>
      <x:c r="M17" s="49" t="str">
        <x:f>IF(OR(B17="",K17=""),"",IF(I17="Closed","",TODAY()-K17))</x:f>
      </x:c>
    </x:row>
    <x:row r="18" ht="23" customHeight="1">
      <x:c r="A18" s="45"/>
      <x:c r="B18" s="45"/>
      <x:c r="C18" s="59"/>
      <x:c r="D18" s="45"/>
      <x:c r="E18" s="45"/>
      <x:c r="F18" s="45"/>
      <x:c r="G18" s="49" t="str">
        <x:f>IF(B18="","",E18*F18)</x:f>
      </x:c>
      <x:c r="H18" s="49" t="str">
        <x:f>IF(B18="","",IF(G18&gt;=15,"CRITICAL",IF(G18&gt;=10,"HIGH",IF(G18&gt;=5,"MEDIUM","LOW"))))</x:f>
      </x:c>
      <x:c r="I18" s="45"/>
      <x:c r="J18" s="59"/>
      <x:c r="K18" s="47"/>
      <x:c r="L18" s="47"/>
      <x:c r="M18" s="49" t="str">
        <x:f>IF(OR(B18="",K18=""),"",IF(I18="Closed","",TODAY()-K18))</x:f>
      </x:c>
    </x:row>
    <x:row r="19" ht="23" customHeight="1">
      <x:c r="A19" s="45"/>
      <x:c r="B19" s="45"/>
      <x:c r="C19" s="59"/>
      <x:c r="D19" s="45"/>
      <x:c r="E19" s="45"/>
      <x:c r="F19" s="45"/>
      <x:c r="G19" s="49" t="str">
        <x:f>IF(B19="","",E19*F19)</x:f>
      </x:c>
      <x:c r="H19" s="49" t="str">
        <x:f>IF(B19="","",IF(G19&gt;=15,"CRITICAL",IF(G19&gt;=10,"HIGH",IF(G19&gt;=5,"MEDIUM","LOW"))))</x:f>
      </x:c>
      <x:c r="I19" s="45"/>
      <x:c r="J19" s="59"/>
      <x:c r="K19" s="47"/>
      <x:c r="L19" s="47"/>
      <x:c r="M19" s="49" t="str">
        <x:f>IF(OR(B19="",K19=""),"",IF(I19="Closed","",TODAY()-K19))</x:f>
      </x:c>
    </x:row>
    <x:row r="20" ht="23" customHeight="1">
      <x:c r="A20" s="45"/>
      <x:c r="B20" s="45"/>
      <x:c r="C20" s="59"/>
      <x:c r="D20" s="45"/>
      <x:c r="E20" s="45"/>
      <x:c r="F20" s="45"/>
      <x:c r="G20" s="49" t="str">
        <x:f>IF(B20="","",E20*F20)</x:f>
      </x:c>
      <x:c r="H20" s="49" t="str">
        <x:f>IF(B20="","",IF(G20&gt;=15,"CRITICAL",IF(G20&gt;=10,"HIGH",IF(G20&gt;=5,"MEDIUM","LOW"))))</x:f>
      </x:c>
      <x:c r="I20" s="45"/>
      <x:c r="J20" s="59"/>
      <x:c r="K20" s="47"/>
      <x:c r="L20" s="47"/>
      <x:c r="M20" s="49" t="str">
        <x:f>IF(OR(B20="",K20=""),"",IF(I20="Closed","",TODAY()-K20))</x:f>
      </x:c>
    </x:row>
    <x:row r="21" ht="23" customHeight="1">
      <x:c r="A21" s="45"/>
      <x:c r="B21" s="45"/>
      <x:c r="C21" s="59"/>
      <x:c r="D21" s="45"/>
      <x:c r="E21" s="45"/>
      <x:c r="F21" s="45"/>
      <x:c r="G21" s="49" t="str">
        <x:f>IF(B21="","",E21*F21)</x:f>
      </x:c>
      <x:c r="H21" s="49" t="str">
        <x:f>IF(B21="","",IF(G21&gt;=15,"CRITICAL",IF(G21&gt;=10,"HIGH",IF(G21&gt;=5,"MEDIUM","LOW"))))</x:f>
      </x:c>
      <x:c r="I21" s="45"/>
      <x:c r="J21" s="59"/>
      <x:c r="K21" s="47"/>
      <x:c r="L21" s="47"/>
      <x:c r="M21" s="49" t="str">
        <x:f>IF(OR(B21="",K21=""),"",IF(I21="Closed","",TODAY()-K21))</x:f>
      </x:c>
    </x:row>
    <x:row r="22" ht="23" customHeight="1">
      <x:c r="A22" s="45"/>
      <x:c r="B22" s="45"/>
      <x:c r="C22" s="59"/>
      <x:c r="D22" s="45"/>
      <x:c r="E22" s="45"/>
      <x:c r="F22" s="45"/>
      <x:c r="G22" s="49" t="str">
        <x:f>IF(B22="","",E22*F22)</x:f>
      </x:c>
      <x:c r="H22" s="49" t="str">
        <x:f>IF(B22="","",IF(G22&gt;=15,"CRITICAL",IF(G22&gt;=10,"HIGH",IF(G22&gt;=5,"MEDIUM","LOW"))))</x:f>
      </x:c>
      <x:c r="I22" s="45"/>
      <x:c r="J22" s="59"/>
      <x:c r="K22" s="47"/>
      <x:c r="L22" s="47"/>
      <x:c r="M22" s="49" t="str">
        <x:f>IF(OR(B22="",K22=""),"",IF(I22="Closed","",TODAY()-K22))</x:f>
      </x:c>
    </x:row>
    <x:row r="23" ht="23" customHeight="1">
      <x:c r="A23" s="45"/>
      <x:c r="B23" s="45"/>
      <x:c r="C23" s="59"/>
      <x:c r="D23" s="45"/>
      <x:c r="E23" s="45"/>
      <x:c r="F23" s="45"/>
      <x:c r="G23" s="49" t="str">
        <x:f>IF(B23="","",E23*F23)</x:f>
      </x:c>
      <x:c r="H23" s="49" t="str">
        <x:f>IF(B23="","",IF(G23&gt;=15,"CRITICAL",IF(G23&gt;=10,"HIGH",IF(G23&gt;=5,"MEDIUM","LOW"))))</x:f>
      </x:c>
      <x:c r="I23" s="45"/>
      <x:c r="J23" s="59"/>
      <x:c r="K23" s="47"/>
      <x:c r="L23" s="47"/>
      <x:c r="M23" s="49" t="str">
        <x:f>IF(OR(B23="",K23=""),"",IF(I23="Closed","",TODAY()-K23))</x:f>
      </x:c>
    </x:row>
    <x:row r="24" ht="23" customHeight="1">
      <x:c r="A24" s="45"/>
      <x:c r="B24" s="45"/>
      <x:c r="C24" s="59"/>
      <x:c r="D24" s="45"/>
      <x:c r="E24" s="45"/>
      <x:c r="F24" s="45"/>
      <x:c r="G24" s="49" t="str">
        <x:f>IF(B24="","",E24*F24)</x:f>
      </x:c>
      <x:c r="H24" s="49" t="str">
        <x:f>IF(B24="","",IF(G24&gt;=15,"CRITICAL",IF(G24&gt;=10,"HIGH",IF(G24&gt;=5,"MEDIUM","LOW"))))</x:f>
      </x:c>
      <x:c r="I24" s="45"/>
      <x:c r="J24" s="59"/>
      <x:c r="K24" s="47"/>
      <x:c r="L24" s="47"/>
      <x:c r="M24" s="49" t="str">
        <x:f>IF(OR(B24="",K24=""),"",IF(I24="Closed","",TODAY()-K24))</x:f>
      </x:c>
    </x:row>
    <x:row r="25" ht="23" customHeight="1">
      <x:c r="A25" s="45"/>
      <x:c r="B25" s="45"/>
      <x:c r="C25" s="59"/>
      <x:c r="D25" s="45"/>
      <x:c r="E25" s="45"/>
      <x:c r="F25" s="45"/>
      <x:c r="G25" s="49" t="str">
        <x:f>IF(B25="","",E25*F25)</x:f>
      </x:c>
      <x:c r="H25" s="49" t="str">
        <x:f>IF(B25="","",IF(G25&gt;=15,"CRITICAL",IF(G25&gt;=10,"HIGH",IF(G25&gt;=5,"MEDIUM","LOW"))))</x:f>
      </x:c>
      <x:c r="I25" s="45"/>
      <x:c r="J25" s="59"/>
      <x:c r="K25" s="47"/>
      <x:c r="L25" s="47"/>
      <x:c r="M25" s="49" t="str">
        <x:f>IF(OR(B25="",K25=""),"",IF(I25="Closed","",TODAY()-K25))</x:f>
      </x:c>
    </x:row>
    <x:row r="26" ht="23" customHeight="1">
      <x:c r="A26" s="45"/>
      <x:c r="B26" s="45"/>
      <x:c r="C26" s="59"/>
      <x:c r="D26" s="45"/>
      <x:c r="E26" s="45"/>
      <x:c r="F26" s="45"/>
      <x:c r="G26" s="49" t="str">
        <x:f>IF(B26="","",E26*F26)</x:f>
      </x:c>
      <x:c r="H26" s="49" t="str">
        <x:f>IF(B26="","",IF(G26&gt;=15,"CRITICAL",IF(G26&gt;=10,"HIGH",IF(G26&gt;=5,"MEDIUM","LOW"))))</x:f>
      </x:c>
      <x:c r="I26" s="45"/>
      <x:c r="J26" s="59"/>
      <x:c r="K26" s="47"/>
      <x:c r="L26" s="47"/>
      <x:c r="M26" s="49" t="str">
        <x:f>IF(OR(B26="",K26=""),"",IF(I26="Closed","",TODAY()-K26))</x:f>
      </x:c>
    </x:row>
    <x:row r="27" ht="23" customHeight="1">
      <x:c r="A27" s="45"/>
      <x:c r="B27" s="45"/>
      <x:c r="C27" s="59"/>
      <x:c r="D27" s="45"/>
      <x:c r="E27" s="45"/>
      <x:c r="F27" s="45"/>
      <x:c r="G27" s="49" t="str">
        <x:f>IF(B27="","",E27*F27)</x:f>
      </x:c>
      <x:c r="H27" s="49" t="str">
        <x:f>IF(B27="","",IF(G27&gt;=15,"CRITICAL",IF(G27&gt;=10,"HIGH",IF(G27&gt;=5,"MEDIUM","LOW"))))</x:f>
      </x:c>
      <x:c r="I27" s="45"/>
      <x:c r="J27" s="59"/>
      <x:c r="K27" s="47"/>
      <x:c r="L27" s="47"/>
      <x:c r="M27" s="49" t="str">
        <x:f>IF(OR(B27="",K27=""),"",IF(I27="Closed","",TODAY()-K27))</x:f>
      </x:c>
    </x:row>
    <x:row r="28" ht="23" customHeight="1">
      <x:c r="A28" s="45"/>
      <x:c r="B28" s="45"/>
      <x:c r="C28" s="59"/>
      <x:c r="D28" s="45"/>
      <x:c r="E28" s="45"/>
      <x:c r="F28" s="45"/>
      <x:c r="G28" s="49" t="str">
        <x:f>IF(B28="","",E28*F28)</x:f>
      </x:c>
      <x:c r="H28" s="49" t="str">
        <x:f>IF(B28="","",IF(G28&gt;=15,"CRITICAL",IF(G28&gt;=10,"HIGH",IF(G28&gt;=5,"MEDIUM","LOW"))))</x:f>
      </x:c>
      <x:c r="I28" s="45"/>
      <x:c r="J28" s="59"/>
      <x:c r="K28" s="47"/>
      <x:c r="L28" s="47"/>
      <x:c r="M28" s="49" t="str">
        <x:f>IF(OR(B28="",K28=""),"",IF(I28="Closed","",TODAY()-K28))</x:f>
      </x:c>
    </x:row>
    <x:row r="29" ht="23" customHeight="1">
      <x:c r="A29" s="45"/>
      <x:c r="B29" s="45"/>
      <x:c r="C29" s="59"/>
      <x:c r="D29" s="45"/>
      <x:c r="E29" s="45"/>
      <x:c r="F29" s="45"/>
      <x:c r="G29" s="49" t="str">
        <x:f>IF(B29="","",E29*F29)</x:f>
      </x:c>
      <x:c r="H29" s="49" t="str">
        <x:f>IF(B29="","",IF(G29&gt;=15,"CRITICAL",IF(G29&gt;=10,"HIGH",IF(G29&gt;=5,"MEDIUM","LOW"))))</x:f>
      </x:c>
      <x:c r="I29" s="45"/>
      <x:c r="J29" s="59"/>
      <x:c r="K29" s="47"/>
      <x:c r="L29" s="47"/>
      <x:c r="M29" s="49" t="str">
        <x:f>IF(OR(B29="",K29=""),"",IF(I29="Closed","",TODAY()-K29))</x:f>
      </x:c>
    </x:row>
    <x:row r="30" ht="23" customHeight="1">
      <x:c r="A30" s="45"/>
      <x:c r="B30" s="45"/>
      <x:c r="C30" s="59"/>
      <x:c r="D30" s="45"/>
      <x:c r="E30" s="45"/>
      <x:c r="F30" s="45"/>
      <x:c r="G30" s="49" t="str">
        <x:f>IF(B30="","",E30*F30)</x:f>
      </x:c>
      <x:c r="H30" s="49" t="str">
        <x:f>IF(B30="","",IF(G30&gt;=15,"CRITICAL",IF(G30&gt;=10,"HIGH",IF(G30&gt;=5,"MEDIUM","LOW"))))</x:f>
      </x:c>
      <x:c r="I30" s="45"/>
      <x:c r="J30" s="59"/>
      <x:c r="K30" s="47"/>
      <x:c r="L30" s="47"/>
      <x:c r="M30" s="49" t="str">
        <x:f>IF(OR(B30="",K30=""),"",IF(I30="Closed","",TODAY()-K30))</x:f>
      </x:c>
    </x:row>
    <x:row r="31" ht="23" customHeight="1">
      <x:c r="A31" s="45"/>
      <x:c r="B31" s="45"/>
      <x:c r="C31" s="59"/>
      <x:c r="D31" s="45"/>
      <x:c r="E31" s="45"/>
      <x:c r="F31" s="45"/>
      <x:c r="G31" s="49" t="str">
        <x:f>IF(B31="","",E31*F31)</x:f>
      </x:c>
      <x:c r="H31" s="49" t="str">
        <x:f>IF(B31="","",IF(G31&gt;=15,"CRITICAL",IF(G31&gt;=10,"HIGH",IF(G31&gt;=5,"MEDIUM","LOW"))))</x:f>
      </x:c>
      <x:c r="I31" s="45"/>
      <x:c r="J31" s="59"/>
      <x:c r="K31" s="47"/>
      <x:c r="L31" s="47"/>
      <x:c r="M31" s="49" t="str">
        <x:f>IF(OR(B31="",K31=""),"",IF(I31="Closed","",TODAY()-K31))</x:f>
      </x:c>
    </x:row>
    <x:row r="32" ht="23" customHeight="1">
      <x:c r="A32" s="45"/>
      <x:c r="B32" s="45"/>
      <x:c r="C32" s="59"/>
      <x:c r="D32" s="45"/>
      <x:c r="E32" s="45"/>
      <x:c r="F32" s="45"/>
      <x:c r="G32" s="49" t="str">
        <x:f>IF(B32="","",E32*F32)</x:f>
      </x:c>
      <x:c r="H32" s="49" t="str">
        <x:f>IF(B32="","",IF(G32&gt;=15,"CRITICAL",IF(G32&gt;=10,"HIGH",IF(G32&gt;=5,"MEDIUM","LOW"))))</x:f>
      </x:c>
      <x:c r="I32" s="45"/>
      <x:c r="J32" s="59"/>
      <x:c r="K32" s="47"/>
      <x:c r="L32" s="47"/>
      <x:c r="M32" s="49" t="str">
        <x:f>IF(OR(B32="",K32=""),"",IF(I32="Closed","",TODAY()-K32))</x:f>
      </x:c>
    </x:row>
    <x:row r="33" ht="23" customHeight="1">
      <x:c r="A33" s="45"/>
      <x:c r="B33" s="45"/>
      <x:c r="C33" s="59"/>
      <x:c r="D33" s="45"/>
      <x:c r="E33" s="45"/>
      <x:c r="F33" s="45"/>
      <x:c r="G33" s="49" t="str">
        <x:f>IF(B33="","",E33*F33)</x:f>
      </x:c>
      <x:c r="H33" s="49" t="str">
        <x:f>IF(B33="","",IF(G33&gt;=15,"CRITICAL",IF(G33&gt;=10,"HIGH",IF(G33&gt;=5,"MEDIUM","LOW"))))</x:f>
      </x:c>
      <x:c r="I33" s="45"/>
      <x:c r="J33" s="59"/>
      <x:c r="K33" s="47"/>
      <x:c r="L33" s="47"/>
      <x:c r="M33" s="49" t="str">
        <x:f>IF(OR(B33="",K33=""),"",IF(I33="Closed","",TODAY()-K33))</x:f>
      </x:c>
    </x:row>
    <x:row r="34" ht="23" customHeight="1">
      <x:c r="A34" s="45"/>
      <x:c r="B34" s="45"/>
      <x:c r="C34" s="59"/>
      <x:c r="D34" s="45"/>
      <x:c r="E34" s="45"/>
      <x:c r="F34" s="45"/>
      <x:c r="G34" s="49" t="str">
        <x:f>IF(B34="","",E34*F34)</x:f>
      </x:c>
      <x:c r="H34" s="49" t="str">
        <x:f>IF(B34="","",IF(G34&gt;=15,"CRITICAL",IF(G34&gt;=10,"HIGH",IF(G34&gt;=5,"MEDIUM","LOW"))))</x:f>
      </x:c>
      <x:c r="I34" s="45"/>
      <x:c r="J34" s="59"/>
      <x:c r="K34" s="47"/>
      <x:c r="L34" s="47"/>
      <x:c r="M34" s="49" t="str">
        <x:f>IF(OR(B34="",K34=""),"",IF(I34="Closed","",TODAY()-K34))</x:f>
      </x:c>
    </x:row>
    <x:row r="35" ht="23" customHeight="1">
      <x:c r="A35" s="45"/>
      <x:c r="B35" s="45"/>
      <x:c r="C35" s="59"/>
      <x:c r="D35" s="45"/>
      <x:c r="E35" s="45"/>
      <x:c r="F35" s="45"/>
      <x:c r="G35" s="49" t="str">
        <x:f>IF(B35="","",E35*F35)</x:f>
      </x:c>
      <x:c r="H35" s="49" t="str">
        <x:f>IF(B35="","",IF(G35&gt;=15,"CRITICAL",IF(G35&gt;=10,"HIGH",IF(G35&gt;=5,"MEDIUM","LOW"))))</x:f>
      </x:c>
      <x:c r="I35" s="45"/>
      <x:c r="J35" s="59"/>
      <x:c r="K35" s="47"/>
      <x:c r="L35" s="47"/>
      <x:c r="M35" s="49" t="str">
        <x:f>IF(OR(B35="",K35=""),"",IF(I35="Closed","",TODAY()-K35))</x:f>
      </x:c>
    </x:row>
    <x:row r="36" ht="23" customHeight="1">
      <x:c r="A36" s="45"/>
      <x:c r="B36" s="45"/>
      <x:c r="C36" s="59"/>
      <x:c r="D36" s="45"/>
      <x:c r="E36" s="45"/>
      <x:c r="F36" s="45"/>
      <x:c r="G36" s="49" t="str">
        <x:f>IF(B36="","",E36*F36)</x:f>
      </x:c>
      <x:c r="H36" s="49" t="str">
        <x:f>IF(B36="","",IF(G36&gt;=15,"CRITICAL",IF(G36&gt;=10,"HIGH",IF(G36&gt;=5,"MEDIUM","LOW"))))</x:f>
      </x:c>
      <x:c r="I36" s="45"/>
      <x:c r="J36" s="59"/>
      <x:c r="K36" s="47"/>
      <x:c r="L36" s="47"/>
      <x:c r="M36" s="49" t="str">
        <x:f>IF(OR(B36="",K36=""),"",IF(I36="Closed","",TODAY()-K36))</x:f>
      </x:c>
    </x:row>
    <x:row r="37" ht="23" customHeight="1">
      <x:c r="A37" s="45"/>
      <x:c r="B37" s="45"/>
      <x:c r="C37" s="59"/>
      <x:c r="D37" s="45"/>
      <x:c r="E37" s="45"/>
      <x:c r="F37" s="45"/>
      <x:c r="G37" s="49" t="str">
        <x:f>IF(B37="","",E37*F37)</x:f>
      </x:c>
      <x:c r="H37" s="49" t="str">
        <x:f>IF(B37="","",IF(G37&gt;=15,"CRITICAL",IF(G37&gt;=10,"HIGH",IF(G37&gt;=5,"MEDIUM","LOW"))))</x:f>
      </x:c>
      <x:c r="I37" s="45"/>
      <x:c r="J37" s="59"/>
      <x:c r="K37" s="47"/>
      <x:c r="L37" s="47"/>
      <x:c r="M37" s="49" t="str">
        <x:f>IF(OR(B37="",K37=""),"",IF(I37="Closed","",TODAY()-K37))</x:f>
      </x:c>
    </x:row>
    <x:row r="38" ht="23" customHeight="1">
      <x:c r="A38" s="45"/>
      <x:c r="B38" s="45"/>
      <x:c r="C38" s="59"/>
      <x:c r="D38" s="45"/>
      <x:c r="E38" s="45"/>
      <x:c r="F38" s="45"/>
      <x:c r="G38" s="49" t="str">
        <x:f>IF(B38="","",E38*F38)</x:f>
      </x:c>
      <x:c r="H38" s="49" t="str">
        <x:f>IF(B38="","",IF(G38&gt;=15,"CRITICAL",IF(G38&gt;=10,"HIGH",IF(G38&gt;=5,"MEDIUM","LOW"))))</x:f>
      </x:c>
      <x:c r="I38" s="45"/>
      <x:c r="J38" s="59"/>
      <x:c r="K38" s="47"/>
      <x:c r="L38" s="47"/>
      <x:c r="M38" s="49" t="str">
        <x:f>IF(OR(B38="",K38=""),"",IF(I38="Closed","",TODAY()-K38))</x:f>
      </x:c>
    </x:row>
    <x:row r="39" ht="23" customHeight="1">
      <x:c r="A39" s="45"/>
      <x:c r="B39" s="45"/>
      <x:c r="C39" s="59"/>
      <x:c r="D39" s="45"/>
      <x:c r="E39" s="45"/>
      <x:c r="F39" s="45"/>
      <x:c r="G39" s="49" t="str">
        <x:f>IF(B39="","",E39*F39)</x:f>
      </x:c>
      <x:c r="H39" s="49" t="str">
        <x:f>IF(B39="","",IF(G39&gt;=15,"CRITICAL",IF(G39&gt;=10,"HIGH",IF(G39&gt;=5,"MEDIUM","LOW"))))</x:f>
      </x:c>
      <x:c r="I39" s="45"/>
      <x:c r="J39" s="59"/>
      <x:c r="K39" s="47"/>
      <x:c r="L39" s="47"/>
      <x:c r="M39" s="49" t="str">
        <x:f>IF(OR(B39="",K39=""),"",IF(I39="Closed","",TODAY()-K39))</x:f>
      </x:c>
    </x:row>
    <x:row r="40" ht="23" customHeight="1">
      <x:c r="A40" s="45"/>
      <x:c r="B40" s="45"/>
      <x:c r="C40" s="59"/>
      <x:c r="D40" s="45"/>
      <x:c r="E40" s="45"/>
      <x:c r="F40" s="45"/>
      <x:c r="G40" s="49" t="str">
        <x:f>IF(B40="","",E40*F40)</x:f>
      </x:c>
      <x:c r="H40" s="49" t="str">
        <x:f>IF(B40="","",IF(G40&gt;=15,"CRITICAL",IF(G40&gt;=10,"HIGH",IF(G40&gt;=5,"MEDIUM","LOW"))))</x:f>
      </x:c>
      <x:c r="I40" s="45"/>
      <x:c r="J40" s="59"/>
      <x:c r="K40" s="47"/>
      <x:c r="L40" s="47"/>
      <x:c r="M40" s="49" t="str">
        <x:f>IF(OR(B40="",K40=""),"",IF(I40="Closed","",TODAY()-K40))</x:f>
      </x:c>
    </x:row>
    <x:row r="41" ht="23" customHeight="1">
      <x:c r="A41" s="45"/>
      <x:c r="B41" s="45"/>
      <x:c r="C41" s="59"/>
      <x:c r="D41" s="45"/>
      <x:c r="E41" s="45"/>
      <x:c r="F41" s="45"/>
      <x:c r="G41" s="49" t="str">
        <x:f>IF(B41="","",E41*F41)</x:f>
      </x:c>
      <x:c r="H41" s="49" t="str">
        <x:f>IF(B41="","",IF(G41&gt;=15,"CRITICAL",IF(G41&gt;=10,"HIGH",IF(G41&gt;=5,"MEDIUM","LOW"))))</x:f>
      </x:c>
      <x:c r="I41" s="45"/>
      <x:c r="J41" s="59"/>
      <x:c r="K41" s="47"/>
      <x:c r="L41" s="47"/>
      <x:c r="M41" s="49" t="str">
        <x:f>IF(OR(B41="",K41=""),"",IF(I41="Closed","",TODAY()-K41))</x:f>
      </x:c>
    </x:row>
    <x:row r="42" ht="23" customHeight="1">
      <x:c r="A42" s="45"/>
      <x:c r="B42" s="45"/>
      <x:c r="C42" s="59"/>
      <x:c r="D42" s="45"/>
      <x:c r="E42" s="45"/>
      <x:c r="F42" s="45"/>
      <x:c r="G42" s="49" t="str">
        <x:f>IF(B42="","",E42*F42)</x:f>
      </x:c>
      <x:c r="H42" s="49" t="str">
        <x:f>IF(B42="","",IF(G42&gt;=15,"CRITICAL",IF(G42&gt;=10,"HIGH",IF(G42&gt;=5,"MEDIUM","LOW"))))</x:f>
      </x:c>
      <x:c r="I42" s="45"/>
      <x:c r="J42" s="59"/>
      <x:c r="K42" s="47"/>
      <x:c r="L42" s="47"/>
      <x:c r="M42" s="49" t="str">
        <x:f>IF(OR(B42="",K42=""),"",IF(I42="Closed","",TODAY()-K42))</x:f>
      </x:c>
    </x:row>
    <x:row r="43" ht="23" customHeight="1">
      <x:c r="A43" s="45"/>
      <x:c r="B43" s="45"/>
      <x:c r="C43" s="59"/>
      <x:c r="D43" s="45"/>
      <x:c r="E43" s="45"/>
      <x:c r="F43" s="45"/>
      <x:c r="G43" s="49" t="str">
        <x:f>IF(B43="","",E43*F43)</x:f>
      </x:c>
      <x:c r="H43" s="49" t="str">
        <x:f>IF(B43="","",IF(G43&gt;=15,"CRITICAL",IF(G43&gt;=10,"HIGH",IF(G43&gt;=5,"MEDIUM","LOW"))))</x:f>
      </x:c>
      <x:c r="I43" s="45"/>
      <x:c r="J43" s="59"/>
      <x:c r="K43" s="47"/>
      <x:c r="L43" s="47"/>
      <x:c r="M43" s="49" t="str">
        <x:f>IF(OR(B43="",K43=""),"",IF(I43="Closed","",TODAY()-K43))</x:f>
      </x:c>
    </x:row>
    <x:row r="44" ht="23" customHeight="1">
      <x:c r="A44" s="45"/>
      <x:c r="B44" s="45"/>
      <x:c r="C44" s="59"/>
      <x:c r="D44" s="45"/>
      <x:c r="E44" s="45"/>
      <x:c r="F44" s="45"/>
      <x:c r="G44" s="49" t="str">
        <x:f>IF(B44="","",E44*F44)</x:f>
      </x:c>
      <x:c r="H44" s="49" t="str">
        <x:f>IF(B44="","",IF(G44&gt;=15,"CRITICAL",IF(G44&gt;=10,"HIGH",IF(G44&gt;=5,"MEDIUM","LOW"))))</x:f>
      </x:c>
      <x:c r="I44" s="45"/>
      <x:c r="J44" s="59"/>
      <x:c r="K44" s="47"/>
      <x:c r="L44" s="47"/>
      <x:c r="M44" s="49" t="str">
        <x:f>IF(OR(B44="",K44=""),"",IF(I44="Closed","",TODAY()-K44))</x:f>
      </x:c>
    </x:row>
    <x:row r="45" ht="23" customHeight="1">
      <x:c r="A45" s="45"/>
      <x:c r="B45" s="45"/>
      <x:c r="C45" s="59"/>
      <x:c r="D45" s="45"/>
      <x:c r="E45" s="45"/>
      <x:c r="F45" s="45"/>
      <x:c r="G45" s="49" t="str">
        <x:f>IF(B45="","",E45*F45)</x:f>
      </x:c>
      <x:c r="H45" s="49" t="str">
        <x:f>IF(B45="","",IF(G45&gt;=15,"CRITICAL",IF(G45&gt;=10,"HIGH",IF(G45&gt;=5,"MEDIUM","LOW"))))</x:f>
      </x:c>
      <x:c r="I45" s="45"/>
      <x:c r="J45" s="59"/>
      <x:c r="K45" s="47"/>
      <x:c r="L45" s="47"/>
      <x:c r="M45" s="49" t="str">
        <x:f>IF(OR(B45="",K45=""),"",IF(I45="Closed","",TODAY()-K45))</x:f>
      </x:c>
    </x:row>
    <x:row r="46" ht="23" customHeight="1">
      <x:c r="A46" s="45"/>
      <x:c r="B46" s="45"/>
      <x:c r="C46" s="59"/>
      <x:c r="D46" s="45"/>
      <x:c r="E46" s="45"/>
      <x:c r="F46" s="45"/>
      <x:c r="G46" s="49" t="str">
        <x:f>IF(B46="","",E46*F46)</x:f>
      </x:c>
      <x:c r="H46" s="49" t="str">
        <x:f>IF(B46="","",IF(G46&gt;=15,"CRITICAL",IF(G46&gt;=10,"HIGH",IF(G46&gt;=5,"MEDIUM","LOW"))))</x:f>
      </x:c>
      <x:c r="I46" s="45"/>
      <x:c r="J46" s="59"/>
      <x:c r="K46" s="47"/>
      <x:c r="L46" s="47"/>
      <x:c r="M46" s="49" t="str">
        <x:f>IF(OR(B46="",K46=""),"",IF(I46="Closed","",TODAY()-K46))</x:f>
      </x:c>
    </x:row>
    <x:row r="47" ht="23" customHeight="1">
      <x:c r="A47" s="45"/>
      <x:c r="B47" s="45"/>
      <x:c r="C47" s="59"/>
      <x:c r="D47" s="45"/>
      <x:c r="E47" s="45"/>
      <x:c r="F47" s="45"/>
      <x:c r="G47" s="49" t="str">
        <x:f>IF(B47="","",E47*F47)</x:f>
      </x:c>
      <x:c r="H47" s="49" t="str">
        <x:f>IF(B47="","",IF(G47&gt;=15,"CRITICAL",IF(G47&gt;=10,"HIGH",IF(G47&gt;=5,"MEDIUM","LOW"))))</x:f>
      </x:c>
      <x:c r="I47" s="45"/>
      <x:c r="J47" s="59"/>
      <x:c r="K47" s="47"/>
      <x:c r="L47" s="47"/>
      <x:c r="M47" s="49" t="str">
        <x:f>IF(OR(B47="",K47=""),"",IF(I47="Closed","",TODAY()-K47))</x:f>
      </x:c>
    </x:row>
    <x:row r="48" ht="23" customHeight="1">
      <x:c r="A48" s="45"/>
      <x:c r="B48" s="45"/>
      <x:c r="C48" s="59"/>
      <x:c r="D48" s="45"/>
      <x:c r="E48" s="45"/>
      <x:c r="F48" s="45"/>
      <x:c r="G48" s="49" t="str">
        <x:f>IF(B48="","",E48*F48)</x:f>
      </x:c>
      <x:c r="H48" s="49" t="str">
        <x:f>IF(B48="","",IF(G48&gt;=15,"CRITICAL",IF(G48&gt;=10,"HIGH",IF(G48&gt;=5,"MEDIUM","LOW"))))</x:f>
      </x:c>
      <x:c r="I48" s="45"/>
      <x:c r="J48" s="59"/>
      <x:c r="K48" s="47"/>
      <x:c r="L48" s="47"/>
      <x:c r="M48" s="49" t="str">
        <x:f>IF(OR(B48="",K48=""),"",IF(I48="Closed","",TODAY()-K48))</x:f>
      </x:c>
    </x:row>
    <x:row r="49" ht="23" customHeight="1">
      <x:c r="A49" s="45"/>
      <x:c r="B49" s="45"/>
      <x:c r="C49" s="59"/>
      <x:c r="D49" s="45"/>
      <x:c r="E49" s="45"/>
      <x:c r="F49" s="45"/>
      <x:c r="G49" s="49" t="str">
        <x:f>IF(B49="","",E49*F49)</x:f>
      </x:c>
      <x:c r="H49" s="49" t="str">
        <x:f>IF(B49="","",IF(G49&gt;=15,"CRITICAL",IF(G49&gt;=10,"HIGH",IF(G49&gt;=5,"MEDIUM","LOW"))))</x:f>
      </x:c>
      <x:c r="I49" s="45"/>
      <x:c r="J49" s="59"/>
      <x:c r="K49" s="47"/>
      <x:c r="L49" s="47"/>
      <x:c r="M49" s="49" t="str">
        <x:f>IF(OR(B49="",K49=""),"",IF(I49="Closed","",TODAY()-K49))</x:f>
      </x:c>
    </x:row>
    <x:row r="50" ht="23" customHeight="1">
      <x:c r="A50" s="45"/>
      <x:c r="B50" s="45"/>
      <x:c r="C50" s="59"/>
      <x:c r="D50" s="45"/>
      <x:c r="E50" s="45"/>
      <x:c r="F50" s="45"/>
      <x:c r="G50" s="49" t="str">
        <x:f>IF(B50="","",E50*F50)</x:f>
      </x:c>
      <x:c r="H50" s="49" t="str">
        <x:f>IF(B50="","",IF(G50&gt;=15,"CRITICAL",IF(G50&gt;=10,"HIGH",IF(G50&gt;=5,"MEDIUM","LOW"))))</x:f>
      </x:c>
      <x:c r="I50" s="45"/>
      <x:c r="J50" s="59"/>
      <x:c r="K50" s="47"/>
      <x:c r="L50" s="47"/>
      <x:c r="M50" s="49" t="str">
        <x:f>IF(OR(B50="",K50=""),"",IF(I50="Closed","",TODAY()-K50))</x:f>
      </x:c>
    </x:row>
    <x:row r="51" ht="23" customHeight="1">
      <x:c r="A51" s="45"/>
      <x:c r="B51" s="45"/>
      <x:c r="C51" s="59"/>
      <x:c r="D51" s="45"/>
      <x:c r="E51" s="45"/>
      <x:c r="F51" s="45"/>
      <x:c r="G51" s="49" t="str">
        <x:f>IF(B51="","",E51*F51)</x:f>
      </x:c>
      <x:c r="H51" s="49" t="str">
        <x:f>IF(B51="","",IF(G51&gt;=15,"CRITICAL",IF(G51&gt;=10,"HIGH",IF(G51&gt;=5,"MEDIUM","LOW"))))</x:f>
      </x:c>
      <x:c r="I51" s="45"/>
      <x:c r="J51" s="59"/>
      <x:c r="K51" s="47"/>
      <x:c r="L51" s="47"/>
      <x:c r="M51" s="49" t="str">
        <x:f>IF(OR(B51="",K51=""),"",IF(I51="Closed","",TODAY()-K51))</x:f>
      </x:c>
    </x:row>
    <x:row r="52" ht="23" customHeight="1">
      <x:c r="A52" s="45"/>
      <x:c r="B52" s="45"/>
      <x:c r="C52" s="59"/>
      <x:c r="D52" s="45"/>
      <x:c r="E52" s="45"/>
      <x:c r="F52" s="45"/>
      <x:c r="G52" s="49" t="str">
        <x:f>IF(B52="","",E52*F52)</x:f>
      </x:c>
      <x:c r="H52" s="49" t="str">
        <x:f>IF(B52="","",IF(G52&gt;=15,"CRITICAL",IF(G52&gt;=10,"HIGH",IF(G52&gt;=5,"MEDIUM","LOW"))))</x:f>
      </x:c>
      <x:c r="I52" s="45"/>
      <x:c r="J52" s="59"/>
      <x:c r="K52" s="47"/>
      <x:c r="L52" s="47"/>
      <x:c r="M52" s="49" t="str">
        <x:f>IF(OR(B52="",K52=""),"",IF(I52="Closed","",TODAY()-K52))</x:f>
      </x:c>
    </x:row>
    <x:row r="53" ht="23" customHeight="1">
      <x:c r="A53" s="45"/>
      <x:c r="B53" s="45"/>
      <x:c r="C53" s="59"/>
      <x:c r="D53" s="45"/>
      <x:c r="E53" s="45"/>
      <x:c r="F53" s="45"/>
      <x:c r="G53" s="49" t="str">
        <x:f>IF(B53="","",E53*F53)</x:f>
      </x:c>
      <x:c r="H53" s="49" t="str">
        <x:f>IF(B53="","",IF(G53&gt;=15,"CRITICAL",IF(G53&gt;=10,"HIGH",IF(G53&gt;=5,"MEDIUM","LOW"))))</x:f>
      </x:c>
      <x:c r="I53" s="45"/>
      <x:c r="J53" s="59"/>
      <x:c r="K53" s="47"/>
      <x:c r="L53" s="47"/>
      <x:c r="M53" s="49" t="str">
        <x:f>IF(OR(B53="",K53=""),"",IF(I53="Closed","",TODAY()-K53))</x:f>
      </x:c>
    </x:row>
    <x:row r="54" ht="23" customHeight="1">
      <x:c r="A54" s="45"/>
      <x:c r="B54" s="45"/>
      <x:c r="C54" s="59"/>
      <x:c r="D54" s="45"/>
      <x:c r="E54" s="45"/>
      <x:c r="F54" s="45"/>
      <x:c r="G54" s="49" t="str">
        <x:f>IF(B54="","",E54*F54)</x:f>
      </x:c>
      <x:c r="H54" s="49" t="str">
        <x:f>IF(B54="","",IF(G54&gt;=15,"CRITICAL",IF(G54&gt;=10,"HIGH",IF(G54&gt;=5,"MEDIUM","LOW"))))</x:f>
      </x:c>
      <x:c r="I54" s="45"/>
      <x:c r="J54" s="59"/>
      <x:c r="K54" s="47"/>
      <x:c r="L54" s="47"/>
      <x:c r="M54" s="49" t="str">
        <x:f>IF(OR(B54="",K54=""),"",IF(I54="Closed","",TODAY()-K54))</x:f>
      </x:c>
    </x:row>
    <x:row r="55" ht="23" customHeight="1">
      <x:c r="A55" s="45"/>
      <x:c r="B55" s="45"/>
      <x:c r="C55" s="59"/>
      <x:c r="D55" s="45"/>
      <x:c r="E55" s="45"/>
      <x:c r="F55" s="45"/>
      <x:c r="G55" s="49" t="str">
        <x:f>IF(B55="","",E55*F55)</x:f>
      </x:c>
      <x:c r="H55" s="49" t="str">
        <x:f>IF(B55="","",IF(G55&gt;=15,"CRITICAL",IF(G55&gt;=10,"HIGH",IF(G55&gt;=5,"MEDIUM","LOW"))))</x:f>
      </x:c>
      <x:c r="I55" s="45"/>
      <x:c r="J55" s="59"/>
      <x:c r="K55" s="47"/>
      <x:c r="L55" s="47"/>
      <x:c r="M55" s="49" t="str">
        <x:f>IF(OR(B55="",K55=""),"",IF(I55="Closed","",TODAY()-K55))</x:f>
      </x:c>
    </x:row>
    <x:row r="56" ht="23" customHeight="1">
      <x:c r="A56" s="45"/>
      <x:c r="B56" s="45"/>
      <x:c r="C56" s="59"/>
      <x:c r="D56" s="45"/>
      <x:c r="E56" s="45"/>
      <x:c r="F56" s="45"/>
      <x:c r="G56" s="49" t="str">
        <x:f>IF(B56="","",E56*F56)</x:f>
      </x:c>
      <x:c r="H56" s="49" t="str">
        <x:f>IF(B56="","",IF(G56&gt;=15,"CRITICAL",IF(G56&gt;=10,"HIGH",IF(G56&gt;=5,"MEDIUM","LOW"))))</x:f>
      </x:c>
      <x:c r="I56" s="45"/>
      <x:c r="J56" s="59"/>
      <x:c r="K56" s="47"/>
      <x:c r="L56" s="47"/>
      <x:c r="M56" s="49" t="str">
        <x:f>IF(OR(B56="",K56=""),"",IF(I56="Closed","",TODAY()-K56))</x:f>
      </x:c>
    </x:row>
    <x:row r="57" ht="23" customHeight="1">
      <x:c r="A57" s="45"/>
      <x:c r="B57" s="45"/>
      <x:c r="C57" s="59"/>
      <x:c r="D57" s="45"/>
      <x:c r="E57" s="45"/>
      <x:c r="F57" s="45"/>
      <x:c r="G57" s="49" t="str">
        <x:f>IF(B57="","",E57*F57)</x:f>
      </x:c>
      <x:c r="H57" s="49" t="str">
        <x:f>IF(B57="","",IF(G57&gt;=15,"CRITICAL",IF(G57&gt;=10,"HIGH",IF(G57&gt;=5,"MEDIUM","LOW"))))</x:f>
      </x:c>
      <x:c r="I57" s="45"/>
      <x:c r="J57" s="59"/>
      <x:c r="K57" s="47"/>
      <x:c r="L57" s="47"/>
      <x:c r="M57" s="49" t="str">
        <x:f>IF(OR(B57="",K57=""),"",IF(I57="Closed","",TODAY()-K57))</x:f>
      </x:c>
    </x:row>
    <x:row r="58" ht="23" customHeight="1">
      <x:c r="A58" s="45"/>
      <x:c r="B58" s="45"/>
      <x:c r="C58" s="59"/>
      <x:c r="D58" s="45"/>
      <x:c r="E58" s="45"/>
      <x:c r="F58" s="45"/>
      <x:c r="G58" s="49" t="str">
        <x:f>IF(B58="","",E58*F58)</x:f>
      </x:c>
      <x:c r="H58" s="49" t="str">
        <x:f>IF(B58="","",IF(G58&gt;=15,"CRITICAL",IF(G58&gt;=10,"HIGH",IF(G58&gt;=5,"MEDIUM","LOW"))))</x:f>
      </x:c>
      <x:c r="I58" s="45"/>
      <x:c r="J58" s="59"/>
      <x:c r="K58" s="47"/>
      <x:c r="L58" s="47"/>
      <x:c r="M58" s="49" t="str">
        <x:f>IF(OR(B58="",K58=""),"",IF(I58="Closed","",TODAY()-K58))</x:f>
      </x:c>
    </x:row>
    <x:row r="59" ht="23" customHeight="1">
      <x:c r="A59" s="45"/>
      <x:c r="B59" s="45"/>
      <x:c r="C59" s="59"/>
      <x:c r="D59" s="45"/>
      <x:c r="E59" s="45"/>
      <x:c r="F59" s="45"/>
      <x:c r="G59" s="49" t="str">
        <x:f>IF(B59="","",E59*F59)</x:f>
      </x:c>
      <x:c r="H59" s="49" t="str">
        <x:f>IF(B59="","",IF(G59&gt;=15,"CRITICAL",IF(G59&gt;=10,"HIGH",IF(G59&gt;=5,"MEDIUM","LOW"))))</x:f>
      </x:c>
      <x:c r="I59" s="45"/>
      <x:c r="J59" s="59"/>
      <x:c r="K59" s="47"/>
      <x:c r="L59" s="47"/>
      <x:c r="M59" s="49" t="str">
        <x:f>IF(OR(B59="",K59=""),"",IF(I59="Closed","",TODAY()-K59))</x:f>
      </x:c>
    </x:row>
    <x:row r="60" ht="23" customHeight="1">
      <x:c r="A60" s="45"/>
      <x:c r="B60" s="45"/>
      <x:c r="C60" s="59"/>
      <x:c r="D60" s="45"/>
      <x:c r="E60" s="45"/>
      <x:c r="F60" s="45"/>
      <x:c r="G60" s="49" t="str">
        <x:f>IF(B60="","",E60*F60)</x:f>
      </x:c>
      <x:c r="H60" s="49" t="str">
        <x:f>IF(B60="","",IF(G60&gt;=15,"CRITICAL",IF(G60&gt;=10,"HIGH",IF(G60&gt;=5,"MEDIUM","LOW"))))</x:f>
      </x:c>
      <x:c r="I60" s="45"/>
      <x:c r="J60" s="59"/>
      <x:c r="K60" s="47"/>
      <x:c r="L60" s="47"/>
      <x:c r="M60" s="49" t="str">
        <x:f>IF(OR(B60="",K60=""),"",IF(I60="Closed","",TODAY()-K60))</x:f>
      </x:c>
    </x:row>
    <x:row r="61" ht="23" customHeight="1">
      <x:c r="A61" s="45"/>
      <x:c r="B61" s="45"/>
      <x:c r="C61" s="59"/>
      <x:c r="D61" s="45"/>
      <x:c r="E61" s="45"/>
      <x:c r="F61" s="45"/>
      <x:c r="G61" s="49" t="str">
        <x:f>IF(B61="","",E61*F61)</x:f>
      </x:c>
      <x:c r="H61" s="49" t="str">
        <x:f>IF(B61="","",IF(G61&gt;=15,"CRITICAL",IF(G61&gt;=10,"HIGH",IF(G61&gt;=5,"MEDIUM","LOW"))))</x:f>
      </x:c>
      <x:c r="I61" s="45"/>
      <x:c r="J61" s="59"/>
      <x:c r="K61" s="47"/>
      <x:c r="L61" s="47"/>
      <x:c r="M61" s="49" t="str">
        <x:f>IF(OR(B61="",K61=""),"",IF(I61="Closed","",TODAY()-K61))</x:f>
      </x:c>
    </x:row>
    <x:row r="62" ht="23" customHeight="1">
      <x:c r="A62" s="45"/>
      <x:c r="B62" s="45"/>
      <x:c r="C62" s="59"/>
      <x:c r="D62" s="45"/>
      <x:c r="E62" s="45"/>
      <x:c r="F62" s="45"/>
      <x:c r="G62" s="49" t="str">
        <x:f>IF(B62="","",E62*F62)</x:f>
      </x:c>
      <x:c r="H62" s="49" t="str">
        <x:f>IF(B62="","",IF(G62&gt;=15,"CRITICAL",IF(G62&gt;=10,"HIGH",IF(G62&gt;=5,"MEDIUM","LOW"))))</x:f>
      </x:c>
      <x:c r="I62" s="45"/>
      <x:c r="J62" s="59"/>
      <x:c r="K62" s="47"/>
      <x:c r="L62" s="47"/>
      <x:c r="M62" s="49" t="str">
        <x:f>IF(OR(B62="",K62=""),"",IF(I62="Closed","",TODAY()-K62))</x:f>
      </x:c>
    </x:row>
    <x:row r="63" ht="23" customHeight="1">
      <x:c r="A63" s="45"/>
      <x:c r="B63" s="45"/>
      <x:c r="C63" s="59"/>
      <x:c r="D63" s="45"/>
      <x:c r="E63" s="45"/>
      <x:c r="F63" s="45"/>
      <x:c r="G63" s="49" t="str">
        <x:f>IF(B63="","",E63*F63)</x:f>
      </x:c>
      <x:c r="H63" s="49" t="str">
        <x:f>IF(B63="","",IF(G63&gt;=15,"CRITICAL",IF(G63&gt;=10,"HIGH",IF(G63&gt;=5,"MEDIUM","LOW"))))</x:f>
      </x:c>
      <x:c r="I63" s="45"/>
      <x:c r="J63" s="59"/>
      <x:c r="K63" s="47"/>
      <x:c r="L63" s="47"/>
      <x:c r="M63" s="49" t="str">
        <x:f>IF(OR(B63="",K63=""),"",IF(I63="Closed","",TODAY()-K63))</x:f>
      </x:c>
    </x:row>
    <x:row r="64" ht="23" customHeight="1">
      <x:c r="A64" s="45"/>
      <x:c r="B64" s="45"/>
      <x:c r="C64" s="59"/>
      <x:c r="D64" s="45"/>
      <x:c r="E64" s="45"/>
      <x:c r="F64" s="45"/>
      <x:c r="G64" s="49" t="str">
        <x:f>IF(B64="","",E64*F64)</x:f>
      </x:c>
      <x:c r="H64" s="49" t="str">
        <x:f>IF(B64="","",IF(G64&gt;=15,"CRITICAL",IF(G64&gt;=10,"HIGH",IF(G64&gt;=5,"MEDIUM","LOW"))))</x:f>
      </x:c>
      <x:c r="I64" s="45"/>
      <x:c r="J64" s="59"/>
      <x:c r="K64" s="47"/>
      <x:c r="L64" s="47"/>
      <x:c r="M64" s="49" t="str">
        <x:f>IF(OR(B64="",K64=""),"",IF(I64="Closed","",TODAY()-K64))</x:f>
      </x:c>
    </x:row>
    <x:row r="65" ht="23" customHeight="1">
      <x:c r="A65" s="45"/>
      <x:c r="B65" s="45"/>
      <x:c r="C65" s="59"/>
      <x:c r="D65" s="45"/>
      <x:c r="E65" s="45"/>
      <x:c r="F65" s="45"/>
      <x:c r="G65" s="49" t="str">
        <x:f>IF(B65="","",E65*F65)</x:f>
      </x:c>
      <x:c r="H65" s="49" t="str">
        <x:f>IF(B65="","",IF(G65&gt;=15,"CRITICAL",IF(G65&gt;=10,"HIGH",IF(G65&gt;=5,"MEDIUM","LOW"))))</x:f>
      </x:c>
      <x:c r="I65" s="45"/>
      <x:c r="J65" s="59"/>
      <x:c r="K65" s="47"/>
      <x:c r="L65" s="47"/>
      <x:c r="M65" s="49" t="str">
        <x:f>IF(OR(B65="",K65=""),"",IF(I65="Closed","",TODAY()-K65))</x:f>
      </x:c>
    </x:row>
    <x:row r="66" ht="23" customHeight="1">
      <x:c r="A66" s="45"/>
      <x:c r="B66" s="45"/>
      <x:c r="C66" s="59"/>
      <x:c r="D66" s="45"/>
      <x:c r="E66" s="45"/>
      <x:c r="F66" s="45"/>
      <x:c r="G66" s="49" t="str">
        <x:f>IF(B66="","",E66*F66)</x:f>
      </x:c>
      <x:c r="H66" s="49" t="str">
        <x:f>IF(B66="","",IF(G66&gt;=15,"CRITICAL",IF(G66&gt;=10,"HIGH",IF(G66&gt;=5,"MEDIUM","LOW"))))</x:f>
      </x:c>
      <x:c r="I66" s="45"/>
      <x:c r="J66" s="59"/>
      <x:c r="K66" s="47"/>
      <x:c r="L66" s="47"/>
      <x:c r="M66" s="49" t="str">
        <x:f>IF(OR(B66="",K66=""),"",IF(I66="Closed","",TODAY()-K66))</x:f>
      </x:c>
    </x:row>
    <x:row r="67" ht="23" customHeight="1">
      <x:c r="A67" s="45"/>
      <x:c r="B67" s="45"/>
      <x:c r="C67" s="59"/>
      <x:c r="D67" s="45"/>
      <x:c r="E67" s="45"/>
      <x:c r="F67" s="45"/>
      <x:c r="G67" s="49" t="str">
        <x:f>IF(B67="","",E67*F67)</x:f>
      </x:c>
      <x:c r="H67" s="49" t="str">
        <x:f>IF(B67="","",IF(G67&gt;=15,"CRITICAL",IF(G67&gt;=10,"HIGH",IF(G67&gt;=5,"MEDIUM","LOW"))))</x:f>
      </x:c>
      <x:c r="I67" s="45"/>
      <x:c r="J67" s="59"/>
      <x:c r="K67" s="47"/>
      <x:c r="L67" s="47"/>
      <x:c r="M67" s="49" t="str">
        <x:f>IF(OR(B67="",K67=""),"",IF(I67="Closed","",TODAY()-K67))</x:f>
      </x:c>
    </x:row>
    <x:row r="68" ht="23" customHeight="1">
      <x:c r="A68" s="45"/>
      <x:c r="B68" s="45"/>
      <x:c r="C68" s="59"/>
      <x:c r="D68" s="45"/>
      <x:c r="E68" s="45"/>
      <x:c r="F68" s="45"/>
      <x:c r="G68" s="49" t="str">
        <x:f>IF(B68="","",E68*F68)</x:f>
      </x:c>
      <x:c r="H68" s="49" t="str">
        <x:f>IF(B68="","",IF(G68&gt;=15,"CRITICAL",IF(G68&gt;=10,"HIGH",IF(G68&gt;=5,"MEDIUM","LOW"))))</x:f>
      </x:c>
      <x:c r="I68" s="45"/>
      <x:c r="J68" s="59"/>
      <x:c r="K68" s="47"/>
      <x:c r="L68" s="47"/>
      <x:c r="M68" s="49" t="str">
        <x:f>IF(OR(B68="",K68=""),"",IF(I68="Closed","",TODAY()-K68))</x:f>
      </x:c>
    </x:row>
    <x:row r="69" ht="23" customHeight="1">
      <x:c r="A69" s="45"/>
      <x:c r="B69" s="45"/>
      <x:c r="C69" s="59"/>
      <x:c r="D69" s="45"/>
      <x:c r="E69" s="45"/>
      <x:c r="F69" s="45"/>
      <x:c r="G69" s="49" t="str">
        <x:f>IF(B69="","",E69*F69)</x:f>
      </x:c>
      <x:c r="H69" s="49" t="str">
        <x:f>IF(B69="","",IF(G69&gt;=15,"CRITICAL",IF(G69&gt;=10,"HIGH",IF(G69&gt;=5,"MEDIUM","LOW"))))</x:f>
      </x:c>
      <x:c r="I69" s="45"/>
      <x:c r="J69" s="59"/>
      <x:c r="K69" s="47"/>
      <x:c r="L69" s="47"/>
      <x:c r="M69" s="49" t="str">
        <x:f>IF(OR(B69="",K69=""),"",IF(I69="Closed","",TODAY()-K69))</x:f>
      </x:c>
    </x:row>
    <x:row r="70" ht="23" customHeight="1">
      <x:c r="A70" s="45"/>
      <x:c r="B70" s="45"/>
      <x:c r="C70" s="59"/>
      <x:c r="D70" s="45"/>
      <x:c r="E70" s="45"/>
      <x:c r="F70" s="45"/>
      <x:c r="G70" s="49" t="str">
        <x:f>IF(B70="","",E70*F70)</x:f>
      </x:c>
      <x:c r="H70" s="49" t="str">
        <x:f>IF(B70="","",IF(G70&gt;=15,"CRITICAL",IF(G70&gt;=10,"HIGH",IF(G70&gt;=5,"MEDIUM","LOW"))))</x:f>
      </x:c>
      <x:c r="I70" s="45"/>
      <x:c r="J70" s="59"/>
      <x:c r="K70" s="47"/>
      <x:c r="L70" s="47"/>
      <x:c r="M70" s="49" t="str">
        <x:f>IF(OR(B70="",K70=""),"",IF(I70="Closed","",TODAY()-K70))</x:f>
      </x:c>
    </x:row>
    <x:row r="71" ht="23" customHeight="1">
      <x:c r="A71" s="45"/>
      <x:c r="B71" s="45"/>
      <x:c r="C71" s="59"/>
      <x:c r="D71" s="45"/>
      <x:c r="E71" s="45"/>
      <x:c r="F71" s="45"/>
      <x:c r="G71" s="49" t="str">
        <x:f>IF(B71="","",E71*F71)</x:f>
      </x:c>
      <x:c r="H71" s="49" t="str">
        <x:f>IF(B71="","",IF(G71&gt;=15,"CRITICAL",IF(G71&gt;=10,"HIGH",IF(G71&gt;=5,"MEDIUM","LOW"))))</x:f>
      </x:c>
      <x:c r="I71" s="45"/>
      <x:c r="J71" s="59"/>
      <x:c r="K71" s="47"/>
      <x:c r="L71" s="47"/>
      <x:c r="M71" s="49" t="str">
        <x:f>IF(OR(B71="",K71=""),"",IF(I71="Closed","",TODAY()-K71))</x:f>
      </x:c>
    </x:row>
    <x:row r="72" ht="23" customHeight="1">
      <x:c r="A72" s="45"/>
      <x:c r="B72" s="45"/>
      <x:c r="C72" s="59"/>
      <x:c r="D72" s="45"/>
      <x:c r="E72" s="45"/>
      <x:c r="F72" s="45"/>
      <x:c r="G72" s="49" t="str">
        <x:f>IF(B72="","",E72*F72)</x:f>
      </x:c>
      <x:c r="H72" s="49" t="str">
        <x:f>IF(B72="","",IF(G72&gt;=15,"CRITICAL",IF(G72&gt;=10,"HIGH",IF(G72&gt;=5,"MEDIUM","LOW"))))</x:f>
      </x:c>
      <x:c r="I72" s="45"/>
      <x:c r="J72" s="59"/>
      <x:c r="K72" s="47"/>
      <x:c r="L72" s="47"/>
      <x:c r="M72" s="49" t="str">
        <x:f>IF(OR(B72="",K72=""),"",IF(I72="Closed","",TODAY()-K72))</x:f>
      </x:c>
    </x:row>
    <x:row r="73" ht="23" customHeight="1">
      <x:c r="A73" s="45"/>
      <x:c r="B73" s="45"/>
      <x:c r="C73" s="59"/>
      <x:c r="D73" s="45"/>
      <x:c r="E73" s="45"/>
      <x:c r="F73" s="45"/>
      <x:c r="G73" s="49" t="str">
        <x:f>IF(B73="","",E73*F73)</x:f>
      </x:c>
      <x:c r="H73" s="49" t="str">
        <x:f>IF(B73="","",IF(G73&gt;=15,"CRITICAL",IF(G73&gt;=10,"HIGH",IF(G73&gt;=5,"MEDIUM","LOW"))))</x:f>
      </x:c>
      <x:c r="I73" s="45"/>
      <x:c r="J73" s="59"/>
      <x:c r="K73" s="47"/>
      <x:c r="L73" s="47"/>
      <x:c r="M73" s="49" t="str">
        <x:f>IF(OR(B73="",K73=""),"",IF(I73="Closed","",TODAY()-K73))</x:f>
      </x:c>
    </x:row>
    <x:row r="74" ht="23" customHeight="1">
      <x:c r="A74" s="45"/>
      <x:c r="B74" s="45"/>
      <x:c r="C74" s="59"/>
      <x:c r="D74" s="45"/>
      <x:c r="E74" s="45"/>
      <x:c r="F74" s="45"/>
      <x:c r="G74" s="49" t="str">
        <x:f>IF(B74="","",E74*F74)</x:f>
      </x:c>
      <x:c r="H74" s="49" t="str">
        <x:f>IF(B74="","",IF(G74&gt;=15,"CRITICAL",IF(G74&gt;=10,"HIGH",IF(G74&gt;=5,"MEDIUM","LOW"))))</x:f>
      </x:c>
      <x:c r="I74" s="45"/>
      <x:c r="J74" s="59"/>
      <x:c r="K74" s="47"/>
      <x:c r="L74" s="47"/>
      <x:c r="M74" s="49" t="str">
        <x:f>IF(OR(B74="",K74=""),"",IF(I74="Closed","",TODAY()-K74))</x:f>
      </x:c>
    </x:row>
    <x:row r="75" ht="23" customHeight="1">
      <x:c r="A75" s="45"/>
      <x:c r="B75" s="45"/>
      <x:c r="C75" s="59"/>
      <x:c r="D75" s="45"/>
      <x:c r="E75" s="45"/>
      <x:c r="F75" s="45"/>
      <x:c r="G75" s="49" t="str">
        <x:f>IF(B75="","",E75*F75)</x:f>
      </x:c>
      <x:c r="H75" s="49" t="str">
        <x:f>IF(B75="","",IF(G75&gt;=15,"CRITICAL",IF(G75&gt;=10,"HIGH",IF(G75&gt;=5,"MEDIUM","LOW"))))</x:f>
      </x:c>
      <x:c r="I75" s="45"/>
      <x:c r="J75" s="59"/>
      <x:c r="K75" s="47"/>
      <x:c r="L75" s="47"/>
      <x:c r="M75" s="49" t="str">
        <x:f>IF(OR(B75="",K75=""),"",IF(I75="Closed","",TODAY()-K75))</x:f>
      </x:c>
    </x:row>
    <x:row r="76" ht="23" customHeight="1">
      <x:c r="A76" s="45"/>
      <x:c r="B76" s="45"/>
      <x:c r="C76" s="59"/>
      <x:c r="D76" s="45"/>
      <x:c r="E76" s="45"/>
      <x:c r="F76" s="45"/>
      <x:c r="G76" s="49" t="str">
        <x:f>IF(B76="","",E76*F76)</x:f>
      </x:c>
      <x:c r="H76" s="49" t="str">
        <x:f>IF(B76="","",IF(G76&gt;=15,"CRITICAL",IF(G76&gt;=10,"HIGH",IF(G76&gt;=5,"MEDIUM","LOW"))))</x:f>
      </x:c>
      <x:c r="I76" s="45"/>
      <x:c r="J76" s="59"/>
      <x:c r="K76" s="47"/>
      <x:c r="L76" s="47"/>
      <x:c r="M76" s="49" t="str">
        <x:f>IF(OR(B76="",K76=""),"",IF(I76="Closed","",TODAY()-K76))</x:f>
      </x:c>
    </x:row>
    <x:row r="77" ht="23" customHeight="1">
      <x:c r="A77" s="45"/>
      <x:c r="B77" s="45"/>
      <x:c r="C77" s="59"/>
      <x:c r="D77" s="45"/>
      <x:c r="E77" s="45"/>
      <x:c r="F77" s="45"/>
      <x:c r="G77" s="49" t="str">
        <x:f>IF(B77="","",E77*F77)</x:f>
      </x:c>
      <x:c r="H77" s="49" t="str">
        <x:f>IF(B77="","",IF(G77&gt;=15,"CRITICAL",IF(G77&gt;=10,"HIGH",IF(G77&gt;=5,"MEDIUM","LOW"))))</x:f>
      </x:c>
      <x:c r="I77" s="45"/>
      <x:c r="J77" s="59"/>
      <x:c r="K77" s="47"/>
      <x:c r="L77" s="47"/>
      <x:c r="M77" s="49" t="str">
        <x:f>IF(OR(B77="",K77=""),"",IF(I77="Closed","",TODAY()-K77))</x:f>
      </x:c>
    </x:row>
    <x:row r="78" ht="23" customHeight="1">
      <x:c r="A78" s="45"/>
      <x:c r="B78" s="45"/>
      <x:c r="C78" s="59"/>
      <x:c r="D78" s="45"/>
      <x:c r="E78" s="45"/>
      <x:c r="F78" s="45"/>
      <x:c r="G78" s="49" t="str">
        <x:f>IF(B78="","",E78*F78)</x:f>
      </x:c>
      <x:c r="H78" s="49" t="str">
        <x:f>IF(B78="","",IF(G78&gt;=15,"CRITICAL",IF(G78&gt;=10,"HIGH",IF(G78&gt;=5,"MEDIUM","LOW"))))</x:f>
      </x:c>
      <x:c r="I78" s="45"/>
      <x:c r="J78" s="59"/>
      <x:c r="K78" s="47"/>
      <x:c r="L78" s="47"/>
      <x:c r="M78" s="49" t="str">
        <x:f>IF(OR(B78="",K78=""),"",IF(I78="Closed","",TODAY()-K78))</x:f>
      </x:c>
    </x:row>
    <x:row r="79" ht="23" customHeight="1">
      <x:c r="A79" s="45"/>
      <x:c r="B79" s="45"/>
      <x:c r="C79" s="59"/>
      <x:c r="D79" s="45"/>
      <x:c r="E79" s="45"/>
      <x:c r="F79" s="45"/>
      <x:c r="G79" s="49" t="str">
        <x:f>IF(B79="","",E79*F79)</x:f>
      </x:c>
      <x:c r="H79" s="49" t="str">
        <x:f>IF(B79="","",IF(G79&gt;=15,"CRITICAL",IF(G79&gt;=10,"HIGH",IF(G79&gt;=5,"MEDIUM","LOW"))))</x:f>
      </x:c>
      <x:c r="I79" s="45"/>
      <x:c r="J79" s="59"/>
      <x:c r="K79" s="47"/>
      <x:c r="L79" s="47"/>
      <x:c r="M79" s="49" t="str">
        <x:f>IF(OR(B79="",K79=""),"",IF(I79="Closed","",TODAY()-K79))</x:f>
      </x:c>
    </x:row>
    <x:row r="80" ht="23" customHeight="1">
      <x:c r="A80" s="45"/>
      <x:c r="B80" s="45"/>
      <x:c r="C80" s="59"/>
      <x:c r="D80" s="45"/>
      <x:c r="E80" s="45"/>
      <x:c r="F80" s="45"/>
      <x:c r="G80" s="49" t="str">
        <x:f>IF(B80="","",E80*F80)</x:f>
      </x:c>
      <x:c r="H80" s="49" t="str">
        <x:f>IF(B80="","",IF(G80&gt;=15,"CRITICAL",IF(G80&gt;=10,"HIGH",IF(G80&gt;=5,"MEDIUM","LOW"))))</x:f>
      </x:c>
      <x:c r="I80" s="45"/>
      <x:c r="J80" s="59"/>
      <x:c r="K80" s="47"/>
      <x:c r="L80" s="47"/>
      <x:c r="M80" s="49" t="str">
        <x:f>IF(OR(B80="",K80=""),"",IF(I80="Closed","",TODAY()-K80))</x:f>
      </x:c>
    </x:row>
    <x:row r="81" ht="23" customHeight="1">
      <x:c r="A81" s="45"/>
      <x:c r="B81" s="45"/>
      <x:c r="C81" s="59"/>
      <x:c r="D81" s="45"/>
      <x:c r="E81" s="45"/>
      <x:c r="F81" s="45"/>
      <x:c r="G81" s="49" t="str">
        <x:f>IF(B81="","",E81*F81)</x:f>
      </x:c>
      <x:c r="H81" s="49" t="str">
        <x:f>IF(B81="","",IF(G81&gt;=15,"CRITICAL",IF(G81&gt;=10,"HIGH",IF(G81&gt;=5,"MEDIUM","LOW"))))</x:f>
      </x:c>
      <x:c r="I81" s="45"/>
      <x:c r="J81" s="59"/>
      <x:c r="K81" s="47"/>
      <x:c r="L81" s="47"/>
      <x:c r="M81" s="49" t="str">
        <x:f>IF(OR(B81="",K81=""),"",IF(I81="Closed","",TODAY()-K81))</x:f>
      </x:c>
    </x:row>
    <x:row r="82" ht="23" customHeight="1">
      <x:c r="A82" s="45"/>
      <x:c r="B82" s="45"/>
      <x:c r="C82" s="59"/>
      <x:c r="D82" s="45"/>
      <x:c r="E82" s="45"/>
      <x:c r="F82" s="45"/>
      <x:c r="G82" s="49" t="str">
        <x:f>IF(B82="","",E82*F82)</x:f>
      </x:c>
      <x:c r="H82" s="49" t="str">
        <x:f>IF(B82="","",IF(G82&gt;=15,"CRITICAL",IF(G82&gt;=10,"HIGH",IF(G82&gt;=5,"MEDIUM","LOW"))))</x:f>
      </x:c>
      <x:c r="I82" s="45"/>
      <x:c r="J82" s="59"/>
      <x:c r="K82" s="47"/>
      <x:c r="L82" s="47"/>
      <x:c r="M82" s="49" t="str">
        <x:f>IF(OR(B82="",K82=""),"",IF(I82="Closed","",TODAY()-K82))</x:f>
      </x:c>
    </x:row>
    <x:row r="83" ht="23" customHeight="1">
      <x:c r="A83" s="45"/>
      <x:c r="B83" s="45"/>
      <x:c r="C83" s="59"/>
      <x:c r="D83" s="45"/>
      <x:c r="E83" s="45"/>
      <x:c r="F83" s="45"/>
      <x:c r="G83" s="49" t="str">
        <x:f>IF(B83="","",E83*F83)</x:f>
      </x:c>
      <x:c r="H83" s="49" t="str">
        <x:f>IF(B83="","",IF(G83&gt;=15,"CRITICAL",IF(G83&gt;=10,"HIGH",IF(G83&gt;=5,"MEDIUM","LOW"))))</x:f>
      </x:c>
      <x:c r="I83" s="45"/>
      <x:c r="J83" s="59"/>
      <x:c r="K83" s="47"/>
      <x:c r="L83" s="47"/>
      <x:c r="M83" s="49" t="str">
        <x:f>IF(OR(B83="",K83=""),"",IF(I83="Closed","",TODAY()-K83))</x:f>
      </x:c>
    </x:row>
    <x:row r="84" ht="23" customHeight="1">
      <x:c r="A84" s="45"/>
      <x:c r="B84" s="45"/>
      <x:c r="C84" s="59"/>
      <x:c r="D84" s="45"/>
      <x:c r="E84" s="45"/>
      <x:c r="F84" s="45"/>
      <x:c r="G84" s="49" t="str">
        <x:f>IF(B84="","",E84*F84)</x:f>
      </x:c>
      <x:c r="H84" s="49" t="str">
        <x:f>IF(B84="","",IF(G84&gt;=15,"CRITICAL",IF(G84&gt;=10,"HIGH",IF(G84&gt;=5,"MEDIUM","LOW"))))</x:f>
      </x:c>
      <x:c r="I84" s="45"/>
      <x:c r="J84" s="59"/>
      <x:c r="K84" s="47"/>
      <x:c r="L84" s="47"/>
      <x:c r="M84" s="49" t="str">
        <x:f>IF(OR(B84="",K84=""),"",IF(I84="Closed","",TODAY()-K84))</x:f>
      </x:c>
    </x:row>
    <x:row r="85" ht="23" customHeight="1">
      <x:c r="A85" s="45"/>
      <x:c r="B85" s="45"/>
      <x:c r="C85" s="59"/>
      <x:c r="D85" s="45"/>
      <x:c r="E85" s="45"/>
      <x:c r="F85" s="45"/>
      <x:c r="G85" s="49" t="str">
        <x:f>IF(B85="","",E85*F85)</x:f>
      </x:c>
      <x:c r="H85" s="49" t="str">
        <x:f>IF(B85="","",IF(G85&gt;=15,"CRITICAL",IF(G85&gt;=10,"HIGH",IF(G85&gt;=5,"MEDIUM","LOW"))))</x:f>
      </x:c>
      <x:c r="I85" s="45"/>
      <x:c r="J85" s="59"/>
      <x:c r="K85" s="47"/>
      <x:c r="L85" s="47"/>
      <x:c r="M85" s="49" t="str">
        <x:f>IF(OR(B85="",K85=""),"",IF(I85="Closed","",TODAY()-K85))</x:f>
      </x:c>
    </x:row>
    <x:row r="86" ht="23" customHeight="1">
      <x:c r="A86" s="45"/>
      <x:c r="B86" s="45"/>
      <x:c r="C86" s="59"/>
      <x:c r="D86" s="45"/>
      <x:c r="E86" s="45"/>
      <x:c r="F86" s="45"/>
      <x:c r="G86" s="49" t="str">
        <x:f>IF(B86="","",E86*F86)</x:f>
      </x:c>
      <x:c r="H86" s="49" t="str">
        <x:f>IF(B86="","",IF(G86&gt;=15,"CRITICAL",IF(G86&gt;=10,"HIGH",IF(G86&gt;=5,"MEDIUM","LOW"))))</x:f>
      </x:c>
      <x:c r="I86" s="45"/>
      <x:c r="J86" s="59"/>
      <x:c r="K86" s="47"/>
      <x:c r="L86" s="47"/>
      <x:c r="M86" s="49" t="str">
        <x:f>IF(OR(B86="",K86=""),"",IF(I86="Closed","",TODAY()-K86))</x:f>
      </x:c>
    </x:row>
    <x:row r="87" ht="23" customHeight="1">
      <x:c r="A87" s="45"/>
      <x:c r="B87" s="45"/>
      <x:c r="C87" s="59"/>
      <x:c r="D87" s="45"/>
      <x:c r="E87" s="45"/>
      <x:c r="F87" s="45"/>
      <x:c r="G87" s="49" t="str">
        <x:f>IF(B87="","",E87*F87)</x:f>
      </x:c>
      <x:c r="H87" s="49" t="str">
        <x:f>IF(B87="","",IF(G87&gt;=15,"CRITICAL",IF(G87&gt;=10,"HIGH",IF(G87&gt;=5,"MEDIUM","LOW"))))</x:f>
      </x:c>
      <x:c r="I87" s="45"/>
      <x:c r="J87" s="59"/>
      <x:c r="K87" s="47"/>
      <x:c r="L87" s="47"/>
      <x:c r="M87" s="49" t="str">
        <x:f>IF(OR(B87="",K87=""),"",IF(I87="Closed","",TODAY()-K87))</x:f>
      </x:c>
    </x:row>
    <x:row r="88" ht="23" customHeight="1">
      <x:c r="A88" s="45"/>
      <x:c r="B88" s="45"/>
      <x:c r="C88" s="59"/>
      <x:c r="D88" s="45"/>
      <x:c r="E88" s="45"/>
      <x:c r="F88" s="45"/>
      <x:c r="G88" s="49" t="str">
        <x:f>IF(B88="","",E88*F88)</x:f>
      </x:c>
      <x:c r="H88" s="49" t="str">
        <x:f>IF(B88="","",IF(G88&gt;=15,"CRITICAL",IF(G88&gt;=10,"HIGH",IF(G88&gt;=5,"MEDIUM","LOW"))))</x:f>
      </x:c>
      <x:c r="I88" s="45"/>
      <x:c r="J88" s="59"/>
      <x:c r="K88" s="47"/>
      <x:c r="L88" s="47"/>
      <x:c r="M88" s="49" t="str">
        <x:f>IF(OR(B88="",K88=""),"",IF(I88="Closed","",TODAY()-K88))</x:f>
      </x:c>
    </x:row>
    <x:row r="89" ht="23" customHeight="1">
      <x:c r="A89" s="45"/>
      <x:c r="B89" s="45"/>
      <x:c r="C89" s="59"/>
      <x:c r="D89" s="45"/>
      <x:c r="E89" s="45"/>
      <x:c r="F89" s="45"/>
      <x:c r="G89" s="49" t="str">
        <x:f>IF(B89="","",E89*F89)</x:f>
      </x:c>
      <x:c r="H89" s="49" t="str">
        <x:f>IF(B89="","",IF(G89&gt;=15,"CRITICAL",IF(G89&gt;=10,"HIGH",IF(G89&gt;=5,"MEDIUM","LOW"))))</x:f>
      </x:c>
      <x:c r="I89" s="45"/>
      <x:c r="J89" s="59"/>
      <x:c r="K89" s="47"/>
      <x:c r="L89" s="47"/>
      <x:c r="M89" s="49" t="str">
        <x:f>IF(OR(B89="",K89=""),"",IF(I89="Closed","",TODAY()-K89))</x:f>
      </x:c>
    </x:row>
    <x:row r="90" ht="23" customHeight="1">
      <x:c r="A90" s="45"/>
      <x:c r="B90" s="45"/>
      <x:c r="C90" s="59"/>
      <x:c r="D90" s="45"/>
      <x:c r="E90" s="45"/>
      <x:c r="F90" s="45"/>
      <x:c r="G90" s="49" t="str">
        <x:f>IF(B90="","",E90*F90)</x:f>
      </x:c>
      <x:c r="H90" s="49" t="str">
        <x:f>IF(B90="","",IF(G90&gt;=15,"CRITICAL",IF(G90&gt;=10,"HIGH",IF(G90&gt;=5,"MEDIUM","LOW"))))</x:f>
      </x:c>
      <x:c r="I90" s="45"/>
      <x:c r="J90" s="59"/>
      <x:c r="K90" s="47"/>
      <x:c r="L90" s="47"/>
      <x:c r="M90" s="49" t="str">
        <x:f>IF(OR(B90="",K90=""),"",IF(I90="Closed","",TODAY()-K90))</x:f>
      </x:c>
    </x:row>
    <x:row r="91" ht="23" customHeight="1">
      <x:c r="A91" s="45"/>
      <x:c r="B91" s="45"/>
      <x:c r="C91" s="59"/>
      <x:c r="D91" s="45"/>
      <x:c r="E91" s="45"/>
      <x:c r="F91" s="45"/>
      <x:c r="G91" s="49" t="str">
        <x:f>IF(B91="","",E91*F91)</x:f>
      </x:c>
      <x:c r="H91" s="49" t="str">
        <x:f>IF(B91="","",IF(G91&gt;=15,"CRITICAL",IF(G91&gt;=10,"HIGH",IF(G91&gt;=5,"MEDIUM","LOW"))))</x:f>
      </x:c>
      <x:c r="I91" s="45"/>
      <x:c r="J91" s="59"/>
      <x:c r="K91" s="47"/>
      <x:c r="L91" s="47"/>
      <x:c r="M91" s="49" t="str">
        <x:f>IF(OR(B91="",K91=""),"",IF(I91="Closed","",TODAY()-K91))</x:f>
      </x:c>
    </x:row>
    <x:row r="92" ht="23" customHeight="1">
      <x:c r="A92" s="45"/>
      <x:c r="B92" s="45"/>
      <x:c r="C92" s="59"/>
      <x:c r="D92" s="45"/>
      <x:c r="E92" s="45"/>
      <x:c r="F92" s="45"/>
      <x:c r="G92" s="49" t="str">
        <x:f>IF(B92="","",E92*F92)</x:f>
      </x:c>
      <x:c r="H92" s="49" t="str">
        <x:f>IF(B92="","",IF(G92&gt;=15,"CRITICAL",IF(G92&gt;=10,"HIGH",IF(G92&gt;=5,"MEDIUM","LOW"))))</x:f>
      </x:c>
      <x:c r="I92" s="45"/>
      <x:c r="J92" s="59"/>
      <x:c r="K92" s="47"/>
      <x:c r="L92" s="47"/>
      <x:c r="M92" s="49" t="str">
        <x:f>IF(OR(B92="",K92=""),"",IF(I92="Closed","",TODAY()-K92))</x:f>
      </x:c>
    </x:row>
    <x:row r="93" ht="23" customHeight="1">
      <x:c r="A93" s="45"/>
      <x:c r="B93" s="45"/>
      <x:c r="C93" s="59"/>
      <x:c r="D93" s="45"/>
      <x:c r="E93" s="45"/>
      <x:c r="F93" s="45"/>
      <x:c r="G93" s="49" t="str">
        <x:f>IF(B93="","",E93*F93)</x:f>
      </x:c>
      <x:c r="H93" s="49" t="str">
        <x:f>IF(B93="","",IF(G93&gt;=15,"CRITICAL",IF(G93&gt;=10,"HIGH",IF(G93&gt;=5,"MEDIUM","LOW"))))</x:f>
      </x:c>
      <x:c r="I93" s="45"/>
      <x:c r="J93" s="59"/>
      <x:c r="K93" s="47"/>
      <x:c r="L93" s="47"/>
      <x:c r="M93" s="49" t="str">
        <x:f>IF(OR(B93="",K93=""),"",IF(I93="Closed","",TODAY()-K93))</x:f>
      </x:c>
    </x:row>
    <x:row r="94" ht="23" customHeight="1">
      <x:c r="A94" s="45"/>
      <x:c r="B94" s="45"/>
      <x:c r="C94" s="59"/>
      <x:c r="D94" s="45"/>
      <x:c r="E94" s="45"/>
      <x:c r="F94" s="45"/>
      <x:c r="G94" s="49" t="str">
        <x:f>IF(B94="","",E94*F94)</x:f>
      </x:c>
      <x:c r="H94" s="49" t="str">
        <x:f>IF(B94="","",IF(G94&gt;=15,"CRITICAL",IF(G94&gt;=10,"HIGH",IF(G94&gt;=5,"MEDIUM","LOW"))))</x:f>
      </x:c>
      <x:c r="I94" s="45"/>
      <x:c r="J94" s="59"/>
      <x:c r="K94" s="47"/>
      <x:c r="L94" s="47"/>
      <x:c r="M94" s="49" t="str">
        <x:f>IF(OR(B94="",K94=""),"",IF(I94="Closed","",TODAY()-K94))</x:f>
      </x:c>
    </x:row>
    <x:row r="95" ht="23" customHeight="1">
      <x:c r="A95" s="45"/>
      <x:c r="B95" s="45"/>
      <x:c r="C95" s="59"/>
      <x:c r="D95" s="45"/>
      <x:c r="E95" s="45"/>
      <x:c r="F95" s="45"/>
      <x:c r="G95" s="49" t="str">
        <x:f>IF(B95="","",E95*F95)</x:f>
      </x:c>
      <x:c r="H95" s="49" t="str">
        <x:f>IF(B95="","",IF(G95&gt;=15,"CRITICAL",IF(G95&gt;=10,"HIGH",IF(G95&gt;=5,"MEDIUM","LOW"))))</x:f>
      </x:c>
      <x:c r="I95" s="45"/>
      <x:c r="J95" s="59"/>
      <x:c r="K95" s="47"/>
      <x:c r="L95" s="47"/>
      <x:c r="M95" s="49" t="str">
        <x:f>IF(OR(B95="",K95=""),"",IF(I95="Closed","",TODAY()-K95))</x:f>
      </x:c>
    </x:row>
    <x:row r="96" ht="23" customHeight="1">
      <x:c r="A96" s="45"/>
      <x:c r="B96" s="45"/>
      <x:c r="C96" s="59"/>
      <x:c r="D96" s="45"/>
      <x:c r="E96" s="45"/>
      <x:c r="F96" s="45"/>
      <x:c r="G96" s="49" t="str">
        <x:f>IF(B96="","",E96*F96)</x:f>
      </x:c>
      <x:c r="H96" s="49" t="str">
        <x:f>IF(B96="","",IF(G96&gt;=15,"CRITICAL",IF(G96&gt;=10,"HIGH",IF(G96&gt;=5,"MEDIUM","LOW"))))</x:f>
      </x:c>
      <x:c r="I96" s="45"/>
      <x:c r="J96" s="59"/>
      <x:c r="K96" s="47"/>
      <x:c r="L96" s="47"/>
      <x:c r="M96" s="49" t="str">
        <x:f>IF(OR(B96="",K96=""),"",IF(I96="Closed","",TODAY()-K96))</x:f>
      </x:c>
    </x:row>
    <x:row r="97" ht="23" customHeight="1">
      <x:c r="A97" s="45"/>
      <x:c r="B97" s="45"/>
      <x:c r="C97" s="59"/>
      <x:c r="D97" s="45"/>
      <x:c r="E97" s="45"/>
      <x:c r="F97" s="45"/>
      <x:c r="G97" s="49" t="str">
        <x:f>IF(B97="","",E97*F97)</x:f>
      </x:c>
      <x:c r="H97" s="49" t="str">
        <x:f>IF(B97="","",IF(G97&gt;=15,"CRITICAL",IF(G97&gt;=10,"HIGH",IF(G97&gt;=5,"MEDIUM","LOW"))))</x:f>
      </x:c>
      <x:c r="I97" s="45"/>
      <x:c r="J97" s="59"/>
      <x:c r="K97" s="47"/>
      <x:c r="L97" s="47"/>
      <x:c r="M97" s="49" t="str">
        <x:f>IF(OR(B97="",K97=""),"",IF(I97="Closed","",TODAY()-K97))</x:f>
      </x:c>
    </x:row>
    <x:row r="98" ht="23" customHeight="1">
      <x:c r="A98" s="45"/>
      <x:c r="B98" s="45"/>
      <x:c r="C98" s="59"/>
      <x:c r="D98" s="45"/>
      <x:c r="E98" s="45"/>
      <x:c r="F98" s="45"/>
      <x:c r="G98" s="49" t="str">
        <x:f>IF(B98="","",E98*F98)</x:f>
      </x:c>
      <x:c r="H98" s="49" t="str">
        <x:f>IF(B98="","",IF(G98&gt;=15,"CRITICAL",IF(G98&gt;=10,"HIGH",IF(G98&gt;=5,"MEDIUM","LOW"))))</x:f>
      </x:c>
      <x:c r="I98" s="45"/>
      <x:c r="J98" s="59"/>
      <x:c r="K98" s="47"/>
      <x:c r="L98" s="47"/>
      <x:c r="M98" s="49" t="str">
        <x:f>IF(OR(B98="",K98=""),"",IF(I98="Closed","",TODAY()-K98))</x:f>
      </x:c>
    </x:row>
    <x:row r="99" ht="23" customHeight="1">
      <x:c r="A99" s="45"/>
      <x:c r="B99" s="45"/>
      <x:c r="C99" s="59"/>
      <x:c r="D99" s="45"/>
      <x:c r="E99" s="45"/>
      <x:c r="F99" s="45"/>
      <x:c r="G99" s="49" t="str">
        <x:f>IF(B99="","",E99*F99)</x:f>
      </x:c>
      <x:c r="H99" s="49" t="str">
        <x:f>IF(B99="","",IF(G99&gt;=15,"CRITICAL",IF(G99&gt;=10,"HIGH",IF(G99&gt;=5,"MEDIUM","LOW"))))</x:f>
      </x:c>
      <x:c r="I99" s="45"/>
      <x:c r="J99" s="59"/>
      <x:c r="K99" s="47"/>
      <x:c r="L99" s="47"/>
      <x:c r="M99" s="49" t="str">
        <x:f>IF(OR(B99="",K99=""),"",IF(I99="Closed","",TODAY()-K99))</x:f>
      </x:c>
    </x:row>
    <x:row r="100" ht="23" customHeight="1">
      <x:c r="A100" s="45"/>
      <x:c r="B100" s="45"/>
      <x:c r="C100" s="59"/>
      <x:c r="D100" s="45"/>
      <x:c r="E100" s="45"/>
      <x:c r="F100" s="45"/>
      <x:c r="G100" s="49" t="str">
        <x:f>IF(B100="","",E100*F100)</x:f>
      </x:c>
      <x:c r="H100" s="49" t="str">
        <x:f>IF(B100="","",IF(G100&gt;=15,"CRITICAL",IF(G100&gt;=10,"HIGH",IF(G100&gt;=5,"MEDIUM","LOW"))))</x:f>
      </x:c>
      <x:c r="I100" s="45"/>
      <x:c r="J100" s="59"/>
      <x:c r="K100" s="47"/>
      <x:c r="L100" s="47"/>
      <x:c r="M100" s="49" t="str">
        <x:f>IF(OR(B100="",K100=""),"",IF(I100="Closed","",TODAY()-K100))</x:f>
      </x:c>
    </x:row>
    <x:row r="101" ht="23" customHeight="1">
      <x:c r="A101" s="45"/>
      <x:c r="B101" s="45"/>
      <x:c r="C101" s="59"/>
      <x:c r="D101" s="45"/>
      <x:c r="E101" s="45"/>
      <x:c r="F101" s="45"/>
      <x:c r="G101" s="49" t="str">
        <x:f>IF(B101="","",E101*F101)</x:f>
      </x:c>
      <x:c r="H101" s="49" t="str">
        <x:f>IF(B101="","",IF(G101&gt;=15,"CRITICAL",IF(G101&gt;=10,"HIGH",IF(G101&gt;=5,"MEDIUM","LOW"))))</x:f>
      </x:c>
      <x:c r="I101" s="45"/>
      <x:c r="J101" s="59"/>
      <x:c r="K101" s="47"/>
      <x:c r="L101" s="47"/>
      <x:c r="M101" s="49" t="str">
        <x:f>IF(OR(B101="",K101=""),"",IF(I101="Closed","",TODAY()-K101))</x:f>
      </x:c>
    </x:row>
    <x:row r="102" ht="23" customHeight="1">
      <x:c r="A102" s="45"/>
      <x:c r="B102" s="45"/>
      <x:c r="C102" s="59"/>
      <x:c r="D102" s="45"/>
      <x:c r="E102" s="45"/>
      <x:c r="F102" s="45"/>
      <x:c r="G102" s="49" t="str">
        <x:f>IF(B102="","",E102*F102)</x:f>
      </x:c>
      <x:c r="H102" s="49" t="str">
        <x:f>IF(B102="","",IF(G102&gt;=15,"CRITICAL",IF(G102&gt;=10,"HIGH",IF(G102&gt;=5,"MEDIUM","LOW"))))</x:f>
      </x:c>
      <x:c r="I102" s="45"/>
      <x:c r="J102" s="59"/>
      <x:c r="K102" s="47"/>
      <x:c r="L102" s="47"/>
      <x:c r="M102" s="49" t="str">
        <x:f>IF(OR(B102="",K102=""),"",IF(I102="Closed","",TODAY()-K102))</x:f>
      </x:c>
    </x:row>
    <x:row r="103" ht="23" customHeight="1">
      <x:c r="A103" s="45"/>
      <x:c r="B103" s="45"/>
      <x:c r="C103" s="59"/>
      <x:c r="D103" s="45"/>
      <x:c r="E103" s="45"/>
      <x:c r="F103" s="45"/>
      <x:c r="G103" s="49" t="str">
        <x:f>IF(B103="","",E103*F103)</x:f>
      </x:c>
      <x:c r="H103" s="49" t="str">
        <x:f>IF(B103="","",IF(G103&gt;=15,"CRITICAL",IF(G103&gt;=10,"HIGH",IF(G103&gt;=5,"MEDIUM","LOW"))))</x:f>
      </x:c>
      <x:c r="I103" s="45"/>
      <x:c r="J103" s="59"/>
      <x:c r="K103" s="47"/>
      <x:c r="L103" s="47"/>
      <x:c r="M103" s="49" t="str">
        <x:f>IF(OR(B103="",K103=""),"",IF(I103="Closed","",TODAY()-K103))</x:f>
      </x:c>
    </x:row>
    <x:row r="104" ht="23" customHeight="1">
      <x:c r="A104" s="45"/>
      <x:c r="B104" s="45"/>
      <x:c r="C104" s="59"/>
      <x:c r="D104" s="45"/>
      <x:c r="E104" s="45"/>
      <x:c r="F104" s="45"/>
      <x:c r="G104" s="49" t="str">
        <x:f>IF(B104="","",E104*F104)</x:f>
      </x:c>
      <x:c r="H104" s="49" t="str">
        <x:f>IF(B104="","",IF(G104&gt;=15,"CRITICAL",IF(G104&gt;=10,"HIGH",IF(G104&gt;=5,"MEDIUM","LOW"))))</x:f>
      </x:c>
      <x:c r="I104" s="45"/>
      <x:c r="J104" s="59"/>
      <x:c r="K104" s="47"/>
      <x:c r="L104" s="47"/>
      <x:c r="M104" s="49" t="str">
        <x:f>IF(OR(B104="",K104=""),"",IF(I104="Closed","",TODAY()-K104))</x:f>
      </x:c>
    </x:row>
    <x:row r="105" ht="23" customHeight="1">
      <x:c r="A105" s="45"/>
      <x:c r="B105" s="45"/>
      <x:c r="C105" s="59"/>
      <x:c r="D105" s="45"/>
      <x:c r="E105" s="45"/>
      <x:c r="F105" s="45"/>
      <x:c r="G105" s="49" t="str">
        <x:f>IF(B105="","",E105*F105)</x:f>
      </x:c>
      <x:c r="H105" s="49" t="str">
        <x:f>IF(B105="","",IF(G105&gt;=15,"CRITICAL",IF(G105&gt;=10,"HIGH",IF(G105&gt;=5,"MEDIUM","LOW"))))</x:f>
      </x:c>
      <x:c r="I105" s="45"/>
      <x:c r="J105" s="59"/>
      <x:c r="K105" s="47"/>
      <x:c r="L105" s="47"/>
      <x:c r="M105" s="49" t="str">
        <x:f>IF(OR(B105="",K105=""),"",IF(I105="Closed","",TODAY()-K105))</x:f>
      </x:c>
    </x:row>
    <x:row r="106" ht="23" customHeight="1"/>
    <x:row r="107" ht="23" customHeight="1"/>
    <x:row r="108" ht="23" customHeight="1"/>
    <x:row r="109" ht="23" customHeight="1"/>
    <x:row r="110" ht="23" customHeight="1"/>
  </x:sheetData>
  <x:mergeCells>
    <x:mergeCell ref="A1:M1"/>
    <x:mergeCell ref="A2:M2"/>
    <x:mergeCell ref="A4:M4"/>
  </x:mergeCells>
  <x:conditionalFormatting sqref="H6:H105">
    <x:cfRule type="containsText" dxfId="14" priority="1" operator="containsText" text="CRITICAL"/>
    <x:cfRule type="containsText" dxfId="15" priority="2" operator="containsText" text="HIGH"/>
    <x:cfRule type="containsText" dxfId="16" priority="3" operator="containsText" text="MEDIUM"/>
    <x:cfRule type="containsText" dxfId="17" priority="4" operator="containsText" text="LOW"/>
  </x:conditionalFormatting>
  <x:dataValidations count="4">
    <x:dataValidation type="list" sqref="A6:A105">
      <x:formula1>"Risk,Issue"</x:formula1>
    </x:dataValidation>
    <x:dataValidation type="list" sqref="D6:D105">
      <x:formula1>'Project Setup'!$D$13:$D$30</x:formula1>
    </x:dataValidation>
    <x:dataValidation type="whole" operator="between" sqref="E6:F105">
      <x:formula1>1</x:formula1>
      <x:formula2>5</x:formula2>
    </x:dataValidation>
    <x:dataValidation type="list" sqref="I6:I105">
      <x:formula1>"Open,In Progress,Monitoring,Closed"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bfa8d4767cb41c7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57" hidden="0" customWidth="1"/>
    <x:col min="3" max="3" width="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1" t="str">
        <x:v>Start Here</x:v>
      </x:c>
    </x:row>
    <x:row r="2" ht="24" customHeight="1">
      <x:c r="A2" s="2" t="str">
        <x:v>A quick guide to using the free KolApp project plan template for Excel.</x:v>
      </x:c>
    </x:row>
    <x:row r="3" ht="24" customHeight="1"/>
    <x:row r="4" ht="24" customHeight="1">
      <x:c r="A4" s="117" t="str">
        <x:v>This workbook connects project scope, tasks, timeline, budget, milestones, and risk in one editable plan.</x:v>
      </x:c>
    </x:row>
    <x:row r="5" ht="24" customHeight="1"/>
    <x:row r="6" ht="24" customHeight="1">
      <x:c r="A6" s="36" t="str">
        <x:v>Step</x:v>
      </x:c>
      <x:c r="B6" s="38" t="str">
        <x:v>What to do</x:v>
      </x:c>
      <x:c r="D6" s="11" t="str">
        <x:v>Workbook map</x:v>
      </x:c>
    </x:row>
    <x:row r="7" ht="48" customHeight="1">
      <x:c r="A7" s="122" t="str">
        <x:v>1. Set up the project</x:v>
      </x:c>
      <x:c r="B7" s="126" t="str">
        <x:v>Replace the sample details, objective, team, and milestones on Project Setup.</x:v>
      </x:c>
      <x:c r="D7" s="110" t="str">
        <x:v>Dashboard</x:v>
      </x:c>
      <x:c r="E7" s="110"/>
      <x:c r="F7" s="124" t="str">
        <x:v>Project health summary</x:v>
      </x:c>
      <x:c r="G7" s="124"/>
      <x:c r="H7" s="42" t="str">
        <x:v>Formula-driven</x:v>
      </x:c>
    </x:row>
    <x:row r="8" ht="48" customHeight="1">
      <x:c r="A8" s="123" t="str">
        <x:v>2. Build the task plan</x:v>
      </x:c>
      <x:c r="B8" s="127" t="str">
        <x:v>Add phases and tasks, then assign owners, dates, effort, progress, and costs.</x:v>
      </x:c>
      <x:c r="D8" s="111" t="str">
        <x:v>Project Setup</x:v>
      </x:c>
      <x:c r="E8" s="111"/>
      <x:c r="F8" s="125" t="str">
        <x:v>Project details, team, milestones</x:v>
      </x:c>
      <x:c r="G8" s="125"/>
      <x:c r="H8" s="43" t="str">
        <x:v>Editable</x:v>
      </x:c>
    </x:row>
    <x:row r="9" ht="48" customHeight="1">
      <x:c r="A9" s="123" t="str">
        <x:v>3. Review the timeline</x:v>
      </x:c>
      <x:c r="B9" s="127" t="str">
        <x:v>Use Timeline to see overlapping work and the formula-driven Gantt bars.</x:v>
      </x:c>
      <x:c r="D9" s="111" t="str">
        <x:v>Task Plan</x:v>
      </x:c>
      <x:c r="E9" s="111"/>
      <x:c r="F9" s="125" t="str">
        <x:v>Tasks, owners, dates, effort, costs</x:v>
      </x:c>
      <x:c r="G9" s="125"/>
      <x:c r="H9" s="43" t="str">
        <x:v>Mixed</x:v>
      </x:c>
    </x:row>
    <x:row r="10" ht="48" customHeight="1">
      <x:c r="A10" s="123" t="str">
        <x:v>4. Manage the budget</x:v>
      </x:c>
      <x:c r="B10" s="127" t="str">
        <x:v>Enter planned, committed, and actual costs by category or cost item.</x:v>
      </x:c>
      <x:c r="D10" s="111" t="str">
        <x:v>Timeline</x:v>
      </x:c>
      <x:c r="E10" s="111"/>
      <x:c r="F10" s="125" t="str">
        <x:v>Daily Gantt view</x:v>
      </x:c>
      <x:c r="G10" s="125"/>
      <x:c r="H10" s="43" t="str">
        <x:v>Formula-driven</x:v>
      </x:c>
    </x:row>
    <x:row r="11" ht="48" customHeight="1">
      <x:c r="A11" s="123" t="str">
        <x:v>5. Track risks and issues</x:v>
      </x:c>
      <x:c r="B11" s="127" t="str">
        <x:v>Score probability and impact, assign owners, and document mitigation steps.</x:v>
      </x:c>
      <x:c r="D11" s="111" t="str">
        <x:v>Budget</x:v>
      </x:c>
      <x:c r="E11" s="111"/>
      <x:c r="F11" s="125" t="str">
        <x:v>Planned, committed, and actual cost</x:v>
      </x:c>
      <x:c r="G11" s="125"/>
      <x:c r="H11" s="43" t="str">
        <x:v>Mixed</x:v>
      </x:c>
    </x:row>
    <x:row r="12" ht="48" customHeight="1">
      <x:c r="A12" s="123" t="str">
        <x:v>6. Monitor the dashboard</x:v>
      </x:c>
      <x:c r="B12" s="127" t="str">
        <x:v>Review task progress, budget, milestones, risks, and schedule health each week.</x:v>
      </x:c>
      <x:c r="D12" s="111" t="str">
        <x:v>Risks &amp; Issues</x:v>
      </x:c>
      <x:c r="E12" s="111"/>
      <x:c r="F12" s="125" t="str">
        <x:v>Risk scoring and mitigation</x:v>
      </x:c>
      <x:c r="G12" s="125"/>
      <x:c r="H12" s="43" t="str">
        <x:v>Mixed</x:v>
      </x:c>
    </x:row>
    <x:row r="13" ht="48" customHeight="1">
      <x:c r="A13" s="123" t="str">
        <x:v>7. Keep it current</x:v>
      </x:c>
      <x:c r="B13" s="127" t="str">
        <x:v>Update the workbook whenever dates, owners, costs, status, or risks change.</x:v>
      </x:c>
      <x:c r="D13" s="111" t="str">
        <x:v>Start Here</x:v>
      </x:c>
      <x:c r="E13" s="111"/>
      <x:c r="F13" s="125" t="str">
        <x:v>Instructions and formula guide</x:v>
      </x:c>
      <x:c r="G13" s="125"/>
      <x:c r="H13" s="43" t="str">
        <x:v>Reference</x:v>
      </x:c>
    </x:row>
    <x:row r="14" ht="24" customHeight="1"/>
    <x:row r="15" ht="24" customHeight="1">
      <x:c r="A15" s="135" t="str">
        <x:v>Important</x:v>
      </x:c>
      <x:c r="D15" s="11" t="str">
        <x:v>Color guide</x:v>
      </x:c>
    </x:row>
    <x:row r="16" ht="24" customHeight="1">
      <x:c r="A16" s="139" t="str">
        <x:v>Keep task dates and completion percentages current. The dashboard and Gantt timeline depend on those fields.</x:v>
      </x:c>
      <x:c r="D16" s="129" t="str">
        <x:v>Editable input</x:v>
      </x:c>
      <x:c r="F16" s="132" t="str">
        <x:v>Calculated automatically</x:v>
      </x:c>
    </x:row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</x:sheetData>
  <x:mergeCells>
    <x:mergeCell ref="A1:H1"/>
    <x:mergeCell ref="A2:H2"/>
    <x:mergeCell ref="A4:H4"/>
    <x:mergeCell ref="D6:H6"/>
    <x:mergeCell ref="D7:E7"/>
    <x:mergeCell ref="F7:G7"/>
    <x:mergeCell ref="D8:E8"/>
    <x:mergeCell ref="F8:G8"/>
    <x:mergeCell ref="D9:E9"/>
    <x:mergeCell ref="F9:G9"/>
    <x:mergeCell ref="D10:E10"/>
    <x:mergeCell ref="F10:G10"/>
    <x:mergeCell ref="D11:E11"/>
    <x:mergeCell ref="F11:G11"/>
    <x:mergeCell ref="D12:E12"/>
    <x:mergeCell ref="F12:G12"/>
    <x:mergeCell ref="D13:E13"/>
    <x:mergeCell ref="F13:G13"/>
    <x:mergeCell ref="D15:H15"/>
    <x:mergeCell ref="D16:E16"/>
    <x:mergeCell ref="F16:H16"/>
    <x:mergeCell ref="A15:B15"/>
    <x:mergeCell ref="A16:B19"/>
  </x:mergeCells>
  <x:pageMargins left="0.7" right="0.7" top="0.75" bottom="0.75" header="0.3" footer="0.3"/>
</x:worksheet>
</file>